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52EED7AB-012A-4A13-8A8C-4082AB1C5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UT 2026-27 Form A " sheetId="1" r:id="rId1"/>
    <sheet name="SAUT Vacancies" sheetId="2" r:id="rId2"/>
  </sheets>
  <definedNames>
    <definedName name="_xlnm._FilterDatabase" localSheetId="1" hidden="1">'SAUT Vacancies'!#REF!</definedName>
    <definedName name="_xlnm.Print_Area" localSheetId="0">'SAUT 2026-27 Form A '!$A$1:$N$339</definedName>
    <definedName name="_xlnm.Print_Area" localSheetId="1">'SAUT Vacancies'!$A$1:$I$340</definedName>
    <definedName name="_xlnm.Print_Titles" localSheetId="0">'SAUT 2026-27 Form A '!$1:$8</definedName>
    <definedName name="_xlnm.Print_Titles" localSheetId="1">'SAUT Vacancies'!$4:$8</definedName>
    <definedName name="Z_1737B9CC_9FB4_11D4_8459_00E0B8102410_.wvu.PrintTitles" localSheetId="0" hidden="1">'SAUT 2026-27 Form A '!#REF!</definedName>
    <definedName name="Z_1F098C89_8750_4024_A10A_C2B20B352106_.wvu.PrintArea" localSheetId="1" hidden="1">'SAUT Vacancies'!$A$12:$E$148</definedName>
    <definedName name="Z_1F098C89_8750_4024_A10A_C2B20B352106_.wvu.PrintTitles" localSheetId="1" hidden="1">'SAUT Vacancies'!#REF!</definedName>
    <definedName name="Z_3C0F15D9_A43A_11D4_9395_00E0B8158E4E_.wvu.PrintTitles" localSheetId="0" hidden="1">'SAUT 2026-27 Form A '!#REF!</definedName>
    <definedName name="Z_3C8631AC_BCA8_4A20_9C0D_C8E736284F3B_.wvu.Cols" localSheetId="0" hidden="1">'SAUT 2026-27 Form A '!#REF!</definedName>
    <definedName name="Z_8A2E0985_89B9_11D4_8457_00E0B8102410_.wvu.PrintTitles" localSheetId="1" hidden="1">'SAUT Vacancies'!#REF!</definedName>
    <definedName name="Z_92FEB3C6_DD8F_4163_8ED8_C63D03E58AB3_.wvu.PrintArea" localSheetId="0" hidden="1">'SAUT 2026-27 Form A '!$A$12:$E$172</definedName>
    <definedName name="Z_92FEB3C6_DD8F_4163_8ED8_C63D03E58AB3_.wvu.PrintTitles" localSheetId="0" hidden="1">'SAUT 2026-27 Form A '!#REF!</definedName>
    <definedName name="Z_B740AC25_F105_4F5D_91EE_41FCBB5294A1_.wvu.Cols" localSheetId="1" hidden="1">'SAUT Vacancies'!#REF!</definedName>
    <definedName name="Z_B740AC25_F105_4F5D_91EE_41FCBB5294A1_.wvu.PrintArea" localSheetId="1" hidden="1">'SAUT Vacancies'!$A$12:$E$148</definedName>
    <definedName name="Z_B740AC25_F105_4F5D_91EE_41FCBB5294A1_.wvu.PrintTitles" localSheetId="1" hidden="1">'SAUT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0" i="2" l="1"/>
  <c r="G340" i="2"/>
  <c r="E338" i="2"/>
  <c r="I336" i="2"/>
  <c r="I338" i="2" s="1"/>
  <c r="G336" i="2"/>
  <c r="G338" i="2" s="1"/>
  <c r="E336" i="2"/>
  <c r="I327" i="2"/>
  <c r="G327" i="2"/>
  <c r="E327" i="2"/>
  <c r="I321" i="2"/>
  <c r="G321" i="2"/>
  <c r="E321" i="2"/>
  <c r="E206" i="2"/>
  <c r="I302" i="2"/>
  <c r="G302" i="2"/>
  <c r="E302" i="2"/>
  <c r="I300" i="2"/>
  <c r="G300" i="2"/>
  <c r="E300" i="2"/>
  <c r="I292" i="2"/>
  <c r="G292" i="2"/>
  <c r="E292" i="2"/>
  <c r="I197" i="2"/>
  <c r="G197" i="2"/>
  <c r="E197" i="2"/>
  <c r="I191" i="2"/>
  <c r="G191" i="2"/>
  <c r="I183" i="2"/>
  <c r="G183" i="2"/>
  <c r="E183" i="2"/>
  <c r="I175" i="2"/>
  <c r="G175" i="2"/>
  <c r="E175" i="2"/>
  <c r="I169" i="2"/>
  <c r="G169" i="2"/>
  <c r="E169" i="2"/>
  <c r="I163" i="2"/>
  <c r="G163" i="2"/>
  <c r="E163" i="2"/>
  <c r="M338" i="1"/>
  <c r="K338" i="1"/>
  <c r="I338" i="1"/>
  <c r="G338" i="1"/>
  <c r="M336" i="1"/>
  <c r="K336" i="1"/>
  <c r="I336" i="1"/>
  <c r="G336" i="1"/>
  <c r="M334" i="1"/>
  <c r="K334" i="1"/>
  <c r="I334" i="1"/>
  <c r="G334" i="1"/>
  <c r="M325" i="1"/>
  <c r="K325" i="1"/>
  <c r="I325" i="1"/>
  <c r="G325" i="1"/>
  <c r="M319" i="1"/>
  <c r="K319" i="1"/>
  <c r="I319" i="1"/>
  <c r="G319" i="1"/>
  <c r="M300" i="1"/>
  <c r="K300" i="1"/>
  <c r="I300" i="1"/>
  <c r="G300" i="1"/>
  <c r="M298" i="1"/>
  <c r="K298" i="1"/>
  <c r="I298" i="1"/>
  <c r="G298" i="1"/>
  <c r="M290" i="1"/>
  <c r="K290" i="1"/>
  <c r="I290" i="1"/>
  <c r="G290" i="1"/>
  <c r="E290" i="1"/>
  <c r="K204" i="1"/>
  <c r="I204" i="1"/>
  <c r="G204" i="1"/>
  <c r="M204" i="1"/>
  <c r="M202" i="1"/>
  <c r="K202" i="1"/>
  <c r="I202" i="1"/>
  <c r="G202" i="1"/>
  <c r="M195" i="1"/>
  <c r="K195" i="1"/>
  <c r="I195" i="1"/>
  <c r="G195" i="1"/>
  <c r="M189" i="1"/>
  <c r="K189" i="1"/>
  <c r="I189" i="1"/>
  <c r="G189" i="1"/>
  <c r="M181" i="1"/>
  <c r="K181" i="1"/>
  <c r="I181" i="1"/>
  <c r="G181" i="1"/>
  <c r="M173" i="1"/>
  <c r="K173" i="1"/>
  <c r="I173" i="1"/>
  <c r="G173" i="1"/>
  <c r="M167" i="1"/>
  <c r="K167" i="1"/>
  <c r="I167" i="1"/>
  <c r="G167" i="1"/>
  <c r="E167" i="1"/>
  <c r="M161" i="1"/>
  <c r="K161" i="1"/>
  <c r="I161" i="1"/>
  <c r="G161" i="1"/>
  <c r="E161" i="1"/>
  <c r="L333" i="1"/>
  <c r="L324" i="1"/>
  <c r="L323" i="1"/>
  <c r="L318" i="1"/>
  <c r="L317" i="1"/>
  <c r="L316" i="1"/>
  <c r="L315" i="1"/>
  <c r="L314" i="1"/>
  <c r="L313" i="1"/>
  <c r="L312" i="1"/>
  <c r="L311" i="1"/>
  <c r="L310" i="1"/>
  <c r="L309" i="1"/>
  <c r="L307" i="1"/>
  <c r="L306" i="1"/>
  <c r="L297" i="1"/>
  <c r="L296" i="1"/>
  <c r="L295" i="1"/>
  <c r="L294" i="1"/>
  <c r="L289" i="1"/>
  <c r="L288" i="1"/>
  <c r="L287" i="1"/>
  <c r="L286" i="1"/>
  <c r="L285" i="1"/>
  <c r="L284" i="1"/>
  <c r="L283" i="1"/>
  <c r="L282" i="1"/>
  <c r="L281" i="1"/>
  <c r="L280" i="1"/>
  <c r="L279" i="1"/>
  <c r="L277" i="1"/>
  <c r="L276" i="1"/>
  <c r="L275" i="1"/>
  <c r="L274" i="1"/>
  <c r="L273" i="1"/>
  <c r="L272" i="1"/>
  <c r="L271" i="1"/>
  <c r="L270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01" i="1"/>
  <c r="L200" i="1"/>
  <c r="L199" i="1"/>
  <c r="L194" i="1"/>
  <c r="L193" i="1"/>
  <c r="L188" i="1"/>
  <c r="L187" i="1"/>
  <c r="L180" i="1"/>
  <c r="L179" i="1"/>
  <c r="L178" i="1"/>
  <c r="L172" i="1"/>
  <c r="L171" i="1"/>
  <c r="L166" i="1"/>
  <c r="L165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5" i="1"/>
  <c r="L144" i="1"/>
  <c r="L143" i="1"/>
  <c r="L142" i="1"/>
  <c r="L141" i="1"/>
  <c r="L140" i="1"/>
  <c r="L139" i="1"/>
  <c r="L138" i="1"/>
  <c r="L137" i="1"/>
  <c r="L136" i="1"/>
  <c r="L135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181" i="1"/>
  <c r="I204" i="2" l="1"/>
  <c r="G204" i="2"/>
  <c r="E204" i="2"/>
  <c r="E191" i="2"/>
  <c r="G206" i="2" l="1"/>
  <c r="I206" i="2"/>
  <c r="E340" i="2" l="1"/>
  <c r="L14" i="1"/>
  <c r="E319" i="1" l="1"/>
  <c r="E334" i="1" l="1"/>
  <c r="E325" i="1"/>
  <c r="E298" i="1"/>
  <c r="E300" i="1" s="1"/>
  <c r="E202" i="1"/>
  <c r="E195" i="1"/>
  <c r="E189" i="1"/>
  <c r="E173" i="1"/>
  <c r="E204" i="1" l="1"/>
  <c r="E336" i="1"/>
  <c r="E338" i="1" l="1"/>
</calcChain>
</file>

<file path=xl/sharedStrings.xml><?xml version="1.0" encoding="utf-8"?>
<sst xmlns="http://schemas.openxmlformats.org/spreadsheetml/2006/main" count="666" uniqueCount="208">
  <si>
    <t>TOTAL SAUT</t>
  </si>
  <si>
    <t>TOTAL</t>
  </si>
  <si>
    <t>Stwd. Solid Waste Trng. Inst. Coor.</t>
  </si>
  <si>
    <t>ACADEMIC POSITION</t>
  </si>
  <si>
    <t>TWELVE MONTH EDUCATIONAL AND GENERAL</t>
  </si>
  <si>
    <t>PURSUANT TO ACT 1850 OF 2005</t>
  </si>
  <si>
    <t>STATEWIDE SOLID WASTE PROGRAM</t>
  </si>
  <si>
    <t>Part-Time Faculty</t>
  </si>
  <si>
    <t>Faculty</t>
  </si>
  <si>
    <t>ACADEMIC POSITIONS</t>
  </si>
  <si>
    <t>Assistant Director for Training</t>
  </si>
  <si>
    <t>Director</t>
  </si>
  <si>
    <t>ADMINISTRATIVE POSITIONS</t>
  </si>
  <si>
    <t>Satellite Center Coordinator</t>
  </si>
  <si>
    <t>Deputy Director</t>
  </si>
  <si>
    <t>FIRE TRAINING ACADEMY</t>
  </si>
  <si>
    <t>Director of Adult Education</t>
  </si>
  <si>
    <t>Academic Counselor</t>
  </si>
  <si>
    <t>Director, SAUT Career Academy</t>
  </si>
  <si>
    <t>CAREER ACADEMY</t>
  </si>
  <si>
    <t>NINE MONTH EDUCATIONAL AND GENERAL</t>
  </si>
  <si>
    <t>Librarian</t>
  </si>
  <si>
    <t>Division Chairperson</t>
  </si>
  <si>
    <t>Communications Coordinator</t>
  </si>
  <si>
    <t>Dir.of Student Activities/Org.</t>
  </si>
  <si>
    <t>Assistant to the Chancellor</t>
  </si>
  <si>
    <t>Director of Special Programs</t>
  </si>
  <si>
    <t>Director of Admissions</t>
  </si>
  <si>
    <t>Director of Physical Plant</t>
  </si>
  <si>
    <t>Director of Development</t>
  </si>
  <si>
    <t>Controller</t>
  </si>
  <si>
    <t>Director of Computer Services</t>
  </si>
  <si>
    <t>Director of Student Financial Aid</t>
  </si>
  <si>
    <t>Registrar</t>
  </si>
  <si>
    <t>Counselor</t>
  </si>
  <si>
    <t>Director of Institutional Research</t>
  </si>
  <si>
    <t>Vice-Chan. for Dev. &amp; Ext. Ed.</t>
  </si>
  <si>
    <t>Vice-Chan. for Student Services</t>
  </si>
  <si>
    <t>Vice-Chan. for Finance</t>
  </si>
  <si>
    <t>Vice-Chan. for Instruction</t>
  </si>
  <si>
    <t>SOUTHERN ARKANSAS UNIVERSITY TECH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</si>
  <si>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</si>
  <si>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</si>
  <si>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</si>
  <si>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</si>
  <si>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</si>
  <si>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</si>
  <si>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</si>
  <si>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</si>
  <si>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</si>
  <si>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</si>
  <si>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</si>
  <si>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</si>
  <si>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</si>
  <si>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</si>
  <si>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</si>
  <si>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</si>
  <si>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Chancellor, SAUT</t>
  </si>
  <si>
    <t>Director of Cont. Ed/Business Outreach</t>
  </si>
  <si>
    <t>Vice-Chan. for Information Tech</t>
  </si>
  <si>
    <t>SUBTOTAL SAUT (FORMULA)</t>
  </si>
  <si>
    <t>Director of Human Resources</t>
  </si>
  <si>
    <t>Computer Support Specialist</t>
  </si>
  <si>
    <t>Payroll Services Coordinator</t>
  </si>
  <si>
    <t>Fiscal Support Supervisor</t>
  </si>
  <si>
    <t>Research and Statistics Manager</t>
  </si>
  <si>
    <t>Maintenance Coordinator</t>
  </si>
  <si>
    <t>Accountant II</t>
  </si>
  <si>
    <t>HE Public Safety Supervisor</t>
  </si>
  <si>
    <t>Buyer</t>
  </si>
  <si>
    <t>Public Safety Officer</t>
  </si>
  <si>
    <t>Software Support Specialist</t>
  </si>
  <si>
    <t>Assistant Registrar</t>
  </si>
  <si>
    <t>Computer Support Technician</t>
  </si>
  <si>
    <t>Financial Aid Analyst</t>
  </si>
  <si>
    <t>Payroll Services Specialist</t>
  </si>
  <si>
    <t>Skilled Tradesman</t>
  </si>
  <si>
    <t>Computer Operator</t>
  </si>
  <si>
    <t>Statistician</t>
  </si>
  <si>
    <t>Human Resources Specialist</t>
  </si>
  <si>
    <t>Administrative Specialist III</t>
  </si>
  <si>
    <t>Residential Advisor</t>
  </si>
  <si>
    <t>Computer Lab Technician</t>
  </si>
  <si>
    <t>Warehouse Specialist</t>
  </si>
  <si>
    <t>Landscape Specialist</t>
  </si>
  <si>
    <t>Library Technician</t>
  </si>
  <si>
    <t>Admissions Analyst</t>
  </si>
  <si>
    <t>Administrative Specialist II</t>
  </si>
  <si>
    <t>Maintenance Assistant</t>
  </si>
  <si>
    <t>Administrative Specialist I</t>
  </si>
  <si>
    <t>Apprentice Tradesman</t>
  </si>
  <si>
    <t>Institutional Services Supervisor</t>
  </si>
  <si>
    <t>Institutional Services Assistant</t>
  </si>
  <si>
    <t>TWELVE MONTH AUXILIARY ENTERPRISES</t>
  </si>
  <si>
    <t>Assistant Bookstore Manager</t>
  </si>
  <si>
    <t>Cashier</t>
  </si>
  <si>
    <t>Multimedia Specialist</t>
  </si>
  <si>
    <t>Coordinator of Student Recruitment</t>
  </si>
  <si>
    <t>Academic Advisor</t>
  </si>
  <si>
    <t>Fiscal Support Pool</t>
  </si>
  <si>
    <t>Fiscal Support Manager</t>
  </si>
  <si>
    <t>Accountant I</t>
  </si>
  <si>
    <t>Fiscal Support Analyst</t>
  </si>
  <si>
    <t>Fiscal Support Specialist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</si>
  <si>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</si>
  <si>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</si>
  <si>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</si>
  <si>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</si>
  <si>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</si>
  <si>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</si>
  <si>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</si>
  <si>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</si>
  <si>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</si>
  <si>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</si>
  <si>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</si>
  <si>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</si>
  <si>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</si>
  <si>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</si>
  <si>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</si>
  <si>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</si>
  <si>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Assistant Director of Financial Aid</t>
  </si>
  <si>
    <t>Library Specialist</t>
  </si>
  <si>
    <t>Accounting Technician</t>
  </si>
  <si>
    <t>Fiscal Support Technician</t>
  </si>
  <si>
    <t>Procurement Coordinator</t>
  </si>
  <si>
    <t>Maintenance Manager</t>
  </si>
  <si>
    <t>SUBTOTAL SAUT-FTA</t>
  </si>
  <si>
    <t>SUBTOTAL SAUT-ETA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</si>
  <si>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</si>
  <si>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</si>
  <si>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</si>
  <si>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</si>
  <si>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</si>
  <si>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</si>
  <si>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</si>
  <si>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Assistant</t>
  </si>
  <si>
    <t>Library Support Pool</t>
  </si>
  <si>
    <t>Library Supervisor</t>
  </si>
  <si>
    <t>POSITIONS</t>
  </si>
  <si>
    <t>Extra Help Assistant</t>
  </si>
  <si>
    <t>Parking Control Supv.</t>
  </si>
  <si>
    <t>2025-26</t>
  </si>
  <si>
    <t>2026-27</t>
  </si>
  <si>
    <t>ENVIRONMENTAL TRAINING ACADEMY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</si>
  <si>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</si>
  <si>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</si>
  <si>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</si>
  <si>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</si>
  <si>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</si>
  <si>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</si>
  <si>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</si>
  <si>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</si>
  <si>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</si>
  <si>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</si>
  <si>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</si>
  <si>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</si>
  <si>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</si>
  <si>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</si>
  <si>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</si>
  <si>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</si>
  <si>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</si>
  <si>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</si>
  <si>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</si>
  <si>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</si>
  <si>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</si>
  <si>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</si>
  <si>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</si>
  <si>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</si>
  <si>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</si>
  <si>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</si>
  <si>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</si>
  <si>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</si>
  <si>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</si>
  <si>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</si>
  <si>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</si>
  <si>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</si>
  <si>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</si>
  <si>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</si>
  <si>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</si>
  <si>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</si>
  <si>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</si>
  <si>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</si>
  <si>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</si>
  <si>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</si>
  <si>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</si>
  <si>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</si>
  <si>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</si>
  <si>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</si>
  <si>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</si>
  <si>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Telecommunications Supervisor</t>
  </si>
  <si>
    <t>Media Specialist</t>
  </si>
  <si>
    <t>Help Desk Specialist</t>
  </si>
  <si>
    <t>Network Analyst</t>
  </si>
  <si>
    <t>Telecommunications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</si>
  <si>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</si>
  <si>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</si>
  <si>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</si>
  <si>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</si>
  <si>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</si>
  <si>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Specialist</t>
  </si>
  <si>
    <t>Athletic Administration &amp; Support Pool</t>
  </si>
  <si>
    <t>Coach</t>
  </si>
  <si>
    <t xml:space="preserve">Asst. Coach                                        </t>
  </si>
  <si>
    <t>Athletic Trainer</t>
  </si>
  <si>
    <t xml:space="preserve">      TOTAL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</si>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</sst>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0\)"/>
    <numFmt numFmtId="168" formatCode="\(##.00\)"/>
    <numFmt numFmtId="169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3" borderId="0"/>
    <xf numFmtId="9" fontId="7" fillId="0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3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/>
  </cellStyleXfs>
  <cellXfs count="104">
    <xf numFmtId="0" fontId="0" fillId="2" borderId="0" xfId="0"/>
    <xf numFmtId="0" fontId="4" fillId="0" borderId="0" xfId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3" fontId="4" fillId="0" borderId="1" xfId="1" applyNumberFormat="1" applyFont="1" applyFill="1" applyBorder="1" applyAlignment="1">
      <alignment horizontal="center"/>
    </xf>
    <xf numFmtId="0" fontId="4" fillId="0" borderId="0" xfId="1" applyFont="1" applyFill="1" applyAlignment="1">
      <alignment horizontal="left" indent="2"/>
    </xf>
    <xf numFmtId="0" fontId="4" fillId="0" borderId="0" xfId="0" applyFont="1" applyFill="1" applyAlignment="1">
      <alignment horizontal="left" indent="2"/>
    </xf>
    <xf numFmtId="3" fontId="4" fillId="0" borderId="2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1" fontId="5" fillId="0" borderId="3" xfId="3" applyNumberFormat="1" applyFont="1" applyFill="1" applyBorder="1" applyAlignment="1">
      <alignment horizontal="center"/>
    </xf>
    <xf numFmtId="1" fontId="5" fillId="0" borderId="6" xfId="3" applyNumberFormat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8" xfId="1" applyFont="1" applyFill="1" applyBorder="1"/>
    <xf numFmtId="0" fontId="4" fillId="0" borderId="5" xfId="1" applyFont="1" applyFill="1" applyBorder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0" fontId="4" fillId="0" borderId="0" xfId="10" applyFont="1" applyFill="1"/>
    <xf numFmtId="166" fontId="4" fillId="0" borderId="0" xfId="1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10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10" applyFont="1" applyFill="1" applyAlignment="1">
      <alignment horizontal="center"/>
    </xf>
    <xf numFmtId="0" fontId="5" fillId="0" borderId="5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4" fillId="0" borderId="0" xfId="13" applyFont="1" applyFill="1" applyAlignment="1">
      <alignment horizontal="center"/>
    </xf>
    <xf numFmtId="3" fontId="4" fillId="0" borderId="0" xfId="13" applyNumberFormat="1" applyFont="1" applyFill="1" applyAlignment="1">
      <alignment horizontal="center"/>
    </xf>
    <xf numFmtId="0" fontId="0" fillId="0" borderId="0" xfId="0" applyFill="1"/>
    <xf numFmtId="0" fontId="4" fillId="0" borderId="0" xfId="14" applyFont="1" applyFill="1" applyAlignment="1">
      <alignment horizontal="center"/>
    </xf>
    <xf numFmtId="0" fontId="4" fillId="0" borderId="0" xfId="14" applyFont="1" applyFill="1"/>
    <xf numFmtId="0" fontId="4" fillId="0" borderId="0" xfId="15" applyFont="1" applyFill="1" applyAlignment="1">
      <alignment horizontal="center"/>
    </xf>
    <xf numFmtId="0" fontId="4" fillId="0" borderId="0" xfId="15" applyFont="1" applyFill="1"/>
    <xf numFmtId="3" fontId="4" fillId="0" borderId="0" xfId="15" applyNumberFormat="1" applyFont="1" applyFill="1" applyAlignment="1">
      <alignment horizontal="center"/>
    </xf>
    <xf numFmtId="3" fontId="11" fillId="0" borderId="0" xfId="1" applyNumberFormat="1" applyFont="1" applyFill="1" applyAlignment="1">
      <alignment horizontal="center"/>
    </xf>
    <xf numFmtId="0" fontId="4" fillId="0" borderId="0" xfId="3" applyFont="1" applyFill="1"/>
    <xf numFmtId="43" fontId="4" fillId="0" borderId="0" xfId="17" applyFont="1" applyFill="1" applyBorder="1"/>
    <xf numFmtId="0" fontId="4" fillId="0" borderId="0" xfId="12" applyFont="1" applyFill="1"/>
    <xf numFmtId="0" fontId="4" fillId="0" borderId="0" xfId="3" applyFont="1" applyFill="1" applyAlignment="1">
      <alignment horizontal="center"/>
    </xf>
    <xf numFmtId="166" fontId="4" fillId="0" borderId="0" xfId="18" applyNumberFormat="1" applyFont="1" applyFill="1" applyBorder="1"/>
    <xf numFmtId="49" fontId="4" fillId="0" borderId="0" xfId="19" applyNumberFormat="1" applyFont="1" applyFill="1" applyAlignment="1">
      <alignment horizontal="center"/>
    </xf>
    <xf numFmtId="165" fontId="4" fillId="0" borderId="0" xfId="19" applyNumberFormat="1" applyFont="1" applyFill="1" applyAlignment="1">
      <alignment horizontal="left"/>
    </xf>
    <xf numFmtId="0" fontId="4" fillId="0" borderId="0" xfId="19" applyFont="1" applyFill="1" applyAlignment="1">
      <alignment horizontal="right"/>
    </xf>
    <xf numFmtId="0" fontId="4" fillId="0" borderId="0" xfId="19" applyFont="1" applyFill="1"/>
    <xf numFmtId="3" fontId="4" fillId="0" borderId="0" xfId="19" applyNumberFormat="1" applyFont="1" applyFill="1" applyAlignment="1">
      <alignment horizontal="center"/>
    </xf>
    <xf numFmtId="0" fontId="4" fillId="0" borderId="0" xfId="19" applyFont="1" applyFill="1" applyAlignment="1">
      <alignment horizontal="center"/>
    </xf>
    <xf numFmtId="0" fontId="12" fillId="0" borderId="0" xfId="19" applyFont="1" applyFill="1" applyAlignment="1">
      <alignment horizontal="center"/>
    </xf>
    <xf numFmtId="165" fontId="4" fillId="0" borderId="0" xfId="15" applyNumberFormat="1" applyFont="1" applyFill="1" applyAlignment="1">
      <alignment horizontal="left"/>
    </xf>
    <xf numFmtId="168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0" borderId="0" xfId="13" applyNumberFormat="1" applyFont="1" applyFill="1" applyAlignment="1">
      <alignment horizontal="left"/>
    </xf>
    <xf numFmtId="167" fontId="4" fillId="0" borderId="0" xfId="12" applyNumberFormat="1" applyFont="1" applyFill="1" applyAlignment="1">
      <alignment horizontal="left"/>
    </xf>
    <xf numFmtId="0" fontId="5" fillId="0" borderId="0" xfId="1" applyFont="1" applyFill="1"/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" fontId="5" fillId="0" borderId="17" xfId="3" applyNumberFormat="1" applyFont="1" applyFill="1" applyBorder="1" applyAlignment="1">
      <alignment horizontal="center"/>
    </xf>
    <xf numFmtId="3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165" fontId="4" fillId="0" borderId="0" xfId="7" applyNumberFormat="1" applyFont="1" applyAlignment="1">
      <alignment horizontal="left"/>
    </xf>
    <xf numFmtId="0" fontId="4" fillId="0" borderId="0" xfId="7" applyFont="1"/>
    <xf numFmtId="3" fontId="4" fillId="0" borderId="0" xfId="7" applyNumberFormat="1" applyFont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7" applyFont="1" applyAlignment="1">
      <alignment horizontal="left" indent="2"/>
    </xf>
    <xf numFmtId="3" fontId="4" fillId="0" borderId="1" xfId="7" applyNumberFormat="1" applyFont="1" applyBorder="1" applyAlignment="1">
      <alignment horizontal="center"/>
    </xf>
    <xf numFmtId="0" fontId="4" fillId="0" borderId="0" xfId="7" applyFont="1" applyAlignment="1">
      <alignment horizontal="center"/>
    </xf>
    <xf numFmtId="0" fontId="8" fillId="0" borderId="0" xfId="7" applyFont="1"/>
    <xf numFmtId="0" fontId="4" fillId="0" borderId="1" xfId="7" applyFont="1" applyBorder="1" applyAlignment="1">
      <alignment horizontal="center"/>
    </xf>
    <xf numFmtId="0" fontId="4" fillId="0" borderId="2" xfId="7" applyFont="1" applyBorder="1" applyAlignment="1">
      <alignment horizontal="center"/>
    </xf>
    <xf numFmtId="169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3" fontId="4" fillId="0" borderId="2" xfId="7" applyNumberFormat="1" applyFont="1" applyBorder="1" applyAlignment="1">
      <alignment horizontal="center"/>
    </xf>
    <xf numFmtId="0" fontId="5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4" fillId="0" borderId="0" xfId="16" applyFont="1" applyAlignment="1">
      <alignment horizontal="center"/>
    </xf>
    <xf numFmtId="3" fontId="4" fillId="0" borderId="0" xfId="16" applyNumberFormat="1" applyFont="1" applyAlignment="1">
      <alignment horizontal="center"/>
    </xf>
    <xf numFmtId="3" fontId="13" fillId="0" borderId="0" xfId="16" applyNumberFormat="1" applyFont="1" applyAlignment="1">
      <alignment horizontal="center" vertical="center"/>
    </xf>
    <xf numFmtId="0" fontId="13" fillId="0" borderId="0" xfId="16" applyFont="1" applyAlignment="1">
      <alignment horizontal="center" vertical="center" wrapText="1"/>
    </xf>
    <xf numFmtId="3" fontId="13" fillId="0" borderId="0" xfId="16" applyNumberFormat="1" applyFont="1" applyAlignment="1">
      <alignment horizontal="center" vertical="center" wrapText="1"/>
    </xf>
    <xf numFmtId="0" fontId="8" fillId="0" borderId="0" xfId="7" applyFont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5" fillId="0" borderId="12" xfId="19" applyFont="1" applyFill="1" applyBorder="1" applyAlignment="1">
      <alignment horizontal="center" vertical="center"/>
    </xf>
    <xf numFmtId="0" fontId="5" fillId="0" borderId="13" xfId="19" applyFont="1" applyFill="1" applyBorder="1" applyAlignment="1">
      <alignment horizontal="center" vertical="center"/>
    </xf>
    <xf numFmtId="0" fontId="5" fillId="0" borderId="14" xfId="19" applyFont="1" applyFill="1" applyBorder="1" applyAlignment="1">
      <alignment horizontal="center" vertical="center"/>
    </xf>
  </cellXfs>
  <cellStyles count="20">
    <cellStyle name="Comma 2" xfId="2" xr:uid="{00000000-0005-0000-0000-000000000000}"/>
    <cellStyle name="Comma 2 2" xfId="4" xr:uid="{00000000-0005-0000-0000-000001000000}"/>
    <cellStyle name="Comma 2 3" xfId="8" xr:uid="{00000000-0005-0000-0000-000002000000}"/>
    <cellStyle name="Comma 3" xfId="9" xr:uid="{00000000-0005-0000-0000-000003000000}"/>
    <cellStyle name="Comma 3 2" xfId="17" xr:uid="{28F3158D-47AE-4D80-87CB-B2F6A5F7EB96}"/>
    <cellStyle name="Comma0" xfId="5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3" xfId="7" xr:uid="{00000000-0005-0000-0000-000008000000}"/>
    <cellStyle name="Normal 3 2 2" xfId="16" xr:uid="{93D2A749-789F-4B07-8746-3FEE27C06C6E}"/>
    <cellStyle name="Normal_ANC Completed Request" xfId="10" xr:uid="{00000000-0005-0000-0000-000009000000}"/>
    <cellStyle name="Normal_Copy of ASUJ" xfId="3" xr:uid="{00000000-0005-0000-0000-00000B000000}"/>
    <cellStyle name="Normal_Form A" xfId="19" xr:uid="{87978A4A-AD51-4699-8740-55EE9EDF6FFA}"/>
    <cellStyle name="Normal_non classified form A" xfId="12" xr:uid="{00000000-0005-0000-0000-00000D000000}"/>
    <cellStyle name="Normal_UA Fund Form A" xfId="13" xr:uid="{00000000-0005-0000-0000-00000E000000}"/>
    <cellStyle name="Normal_UAFS Form A" xfId="14" xr:uid="{00000000-0005-0000-0000-00000F000000}"/>
    <cellStyle name="Normal_UAPB" xfId="15" xr:uid="{00000000-0005-0000-0000-000010000000}"/>
    <cellStyle name="Percent" xfId="11" builtinId="5"/>
    <cellStyle name="Percent 2 2" xfId="18" xr:uid="{C4696526-4C5B-4D05-9E4E-F001523DA8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57CBAF1-3C64-4642-9B66-93345D9FD4B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607455-525C-4979-97D8-0E8E996A66D1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62DB6AF-3D21-4E20-9F4A-CFC69A3C3DC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786E876-BB30-4076-97E0-2515C2E7D65F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F9AB8A9-096D-4346-A86D-CDFD12E313D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2448E5C-DA3F-4B78-9D58-DE696036CA1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2513695E-D20B-4B60-9AC4-BC5CF74FBD17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BEE78C19-A2DC-436A-8DB1-036751B2AA5A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AD8F43A-695D-49C9-AD81-B118B4E1506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28C89AAB-3D41-4D66-B4DC-5A322727B153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D1C1737F-30D6-4E7D-A307-EE7D60FAB023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24C5FF88-0869-4557-B5DC-B0CA99F6BA9D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546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2" customWidth="1"/>
    <col min="2" max="2" width="6.375" style="5" customWidth="1"/>
    <col min="3" max="3" width="3.625" style="4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3" customWidth="1"/>
    <col min="9" max="9" width="7.125" style="2" customWidth="1"/>
    <col min="10" max="10" width="15.875" style="3" customWidth="1"/>
    <col min="11" max="11" width="7.125" style="3" customWidth="1"/>
    <col min="12" max="12" width="15.875" style="3" customWidth="1"/>
    <col min="13" max="13" width="7.125" style="2" customWidth="1"/>
    <col min="14" max="14" width="15.875" style="2" customWidth="1"/>
    <col min="15" max="15" width="5.625" style="1" customWidth="1"/>
    <col min="16" max="16" width="5.125" style="1" customWidth="1"/>
    <col min="17" max="17" width="4.75" style="1" customWidth="1"/>
    <col min="18" max="16384" width="12.75" style="1"/>
  </cols>
  <sheetData>
    <row r="1" spans="1:18" ht="12.75" customHeight="1" x14ac:dyDescent="0.2">
      <c r="A1" s="99" t="s">
        <v>55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8" s="22" customFormat="1" ht="12.75" customHeight="1" x14ac:dyDescent="0.2">
      <c r="A2" s="100" t="s">
        <v>205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8" ht="12" customHeight="1" thickBot="1" x14ac:dyDescent="0.25">
      <c r="A3" s="93"/>
      <c r="B3" s="94"/>
      <c r="C3" s="94"/>
      <c r="D3" s="95"/>
      <c r="E3" s="96"/>
      <c r="F3" s="96"/>
      <c r="G3" s="97"/>
      <c r="H3" s="96"/>
      <c r="I3" s="97"/>
      <c r="J3" s="96"/>
      <c r="K3" s="97"/>
      <c r="L3" s="97"/>
      <c r="M3" s="97"/>
      <c r="N3" s="97"/>
    </row>
    <row r="4" spans="1:18" ht="12.75" customHeight="1" x14ac:dyDescent="0.2">
      <c r="A4" s="27"/>
      <c r="B4" s="14"/>
      <c r="C4" s="14"/>
      <c r="D4" s="28"/>
      <c r="E4" s="28"/>
      <c r="F4" s="18"/>
      <c r="G4" s="28"/>
      <c r="H4" s="18"/>
      <c r="I4" s="28"/>
      <c r="J4" s="18"/>
      <c r="K4" s="28"/>
      <c r="L4" s="18"/>
      <c r="M4" s="28"/>
      <c r="N4" s="19" t="s">
        <v>54</v>
      </c>
    </row>
    <row r="5" spans="1:18" ht="12.75" customHeight="1" x14ac:dyDescent="0.2">
      <c r="A5" s="29"/>
      <c r="B5" s="31"/>
      <c r="C5" s="31"/>
      <c r="D5" s="30"/>
      <c r="E5" s="32"/>
      <c r="F5" s="33" t="s">
        <v>53</v>
      </c>
      <c r="G5" s="34"/>
      <c r="H5" s="33" t="s">
        <v>52</v>
      </c>
      <c r="I5" s="34"/>
      <c r="J5" s="33" t="s">
        <v>51</v>
      </c>
      <c r="K5" s="34"/>
      <c r="L5" s="30" t="s">
        <v>50</v>
      </c>
      <c r="M5" s="34"/>
      <c r="N5" s="98" t="s">
        <v>49</v>
      </c>
    </row>
    <row r="6" spans="1:18" ht="12.75" customHeight="1" x14ac:dyDescent="0.2">
      <c r="A6" s="35" t="s">
        <v>48</v>
      </c>
      <c r="B6" s="31" t="s">
        <v>47</v>
      </c>
      <c r="C6" s="36"/>
      <c r="D6" s="30" t="s">
        <v>46</v>
      </c>
      <c r="E6" s="32"/>
      <c r="F6" s="33" t="s">
        <v>141</v>
      </c>
      <c r="G6" s="34"/>
      <c r="H6" s="33" t="s">
        <v>128</v>
      </c>
      <c r="I6" s="34"/>
      <c r="J6" s="33" t="s">
        <v>141</v>
      </c>
      <c r="K6" s="30"/>
      <c r="L6" s="33" t="s">
        <v>142</v>
      </c>
      <c r="M6" s="30"/>
      <c r="N6" s="20" t="s">
        <v>142</v>
      </c>
    </row>
    <row r="7" spans="1:18" ht="12.75" customHeight="1" x14ac:dyDescent="0.2">
      <c r="A7" s="35" t="s">
        <v>45</v>
      </c>
      <c r="B7" s="31" t="s">
        <v>42</v>
      </c>
      <c r="C7" s="31"/>
      <c r="D7" s="30" t="s">
        <v>44</v>
      </c>
      <c r="E7" s="30" t="s">
        <v>42</v>
      </c>
      <c r="F7" s="33" t="s">
        <v>41</v>
      </c>
      <c r="G7" s="30" t="s">
        <v>43</v>
      </c>
      <c r="H7" s="33" t="s">
        <v>41</v>
      </c>
      <c r="I7" s="30" t="s">
        <v>42</v>
      </c>
      <c r="J7" s="33" t="s">
        <v>41</v>
      </c>
      <c r="K7" s="30" t="s">
        <v>42</v>
      </c>
      <c r="L7" s="33" t="s">
        <v>41</v>
      </c>
      <c r="M7" s="30" t="s">
        <v>42</v>
      </c>
      <c r="N7" s="20" t="s">
        <v>41</v>
      </c>
    </row>
    <row r="8" spans="1:18" ht="12.75" customHeight="1" thickBot="1" x14ac:dyDescent="0.25">
      <c r="A8" s="37"/>
      <c r="B8" s="13"/>
      <c r="C8" s="13"/>
      <c r="D8" s="38"/>
      <c r="E8" s="38"/>
      <c r="F8" s="12"/>
      <c r="G8" s="38"/>
      <c r="H8" s="12"/>
      <c r="I8" s="38"/>
      <c r="J8" s="12"/>
      <c r="K8" s="38"/>
      <c r="L8" s="12"/>
      <c r="M8" s="38"/>
      <c r="N8" s="21"/>
      <c r="O8" s="23">
        <v>3.2000000000000001E-2</v>
      </c>
    </row>
    <row r="9" spans="1:18" ht="12.75" customHeight="1" thickBot="1" x14ac:dyDescent="0.25">
      <c r="B9" s="11"/>
      <c r="C9" s="11"/>
      <c r="D9" s="15"/>
      <c r="E9" s="15"/>
      <c r="F9" s="15"/>
      <c r="G9" s="10"/>
      <c r="H9" s="10"/>
      <c r="I9" s="10"/>
      <c r="J9" s="10"/>
      <c r="K9" s="10"/>
      <c r="L9" s="10"/>
      <c r="M9" s="10"/>
      <c r="N9" s="10"/>
    </row>
    <row r="10" spans="1:18" ht="12.75" customHeight="1" thickBot="1" x14ac:dyDescent="0.25">
      <c r="D10" s="16" t="s">
        <v>40</v>
      </c>
      <c r="E10" s="17"/>
    </row>
    <row r="12" spans="1:18" ht="12.75" customHeight="1" x14ac:dyDescent="0.2">
      <c r="C12" s="1"/>
      <c r="D12" s="1" t="s">
        <v>4</v>
      </c>
    </row>
    <row r="13" spans="1:18" ht="12.75" customHeight="1" x14ac:dyDescent="0.2">
      <c r="C13" s="1"/>
      <c r="D13" s="1" t="s">
        <v>12</v>
      </c>
    </row>
    <row r="14" spans="1:18" ht="12.75" customHeight="1" x14ac:dyDescent="0.2">
      <c r="B14" s="72">
        <v>1</v>
      </c>
      <c r="C14" s="73"/>
      <c r="D14" s="73" t="s">
        <v>57</v>
      </c>
      <c r="E14" s="74">
        <v>1</v>
      </c>
      <c r="F14" s="74">
        <v>208138.19749586147</v>
      </c>
      <c r="G14" s="74"/>
      <c r="I14" s="74"/>
      <c r="K14" s="74">
        <v>1</v>
      </c>
      <c r="L14" s="3">
        <f t="shared" ref="L14:L95" si="0">F14*(1+$O$8)</f>
        <v>214798.61981572903</v>
      </c>
      <c r="M14" s="74"/>
      <c r="N14" s="74"/>
    </row>
    <row r="15" spans="1:18" s="25" customFormat="1" ht="12.6" customHeight="1" x14ac:dyDescent="0.2">
      <c r="A15" s="24"/>
      <c r="B15" s="72">
        <v>2</v>
      </c>
      <c r="D15" s="73" t="s">
        <v>148</v>
      </c>
      <c r="E15" s="24">
        <v>6</v>
      </c>
      <c r="F15" s="26"/>
      <c r="G15" s="24"/>
      <c r="H15" s="26"/>
      <c r="I15" s="24"/>
      <c r="J15" s="26"/>
      <c r="K15" s="24">
        <v>6</v>
      </c>
      <c r="L15" s="26"/>
      <c r="M15" s="26"/>
      <c r="N15" s="26"/>
      <c r="P15" s="24"/>
      <c r="Q15" s="26"/>
      <c r="R15" s="70"/>
    </row>
    <row r="16" spans="1:18" s="25" customFormat="1" ht="12.6" customHeight="1" x14ac:dyDescent="0.2">
      <c r="A16" s="24"/>
      <c r="B16" s="75"/>
      <c r="D16" s="73" t="s">
        <v>149</v>
      </c>
      <c r="E16" s="24"/>
      <c r="F16" s="26">
        <v>200972.98018364678</v>
      </c>
      <c r="G16" s="24"/>
      <c r="H16" s="26"/>
      <c r="I16" s="24"/>
      <c r="J16" s="26"/>
      <c r="K16" s="24"/>
      <c r="L16" s="3">
        <f t="shared" si="0"/>
        <v>207404.11554952347</v>
      </c>
      <c r="M16" s="26"/>
      <c r="N16" s="26"/>
      <c r="P16" s="24"/>
      <c r="Q16" s="26"/>
      <c r="R16" s="70"/>
    </row>
    <row r="17" spans="1:18" s="25" customFormat="1" ht="12.6" customHeight="1" x14ac:dyDescent="0.2">
      <c r="A17" s="24"/>
      <c r="B17" s="75"/>
      <c r="D17" s="73" t="s">
        <v>150</v>
      </c>
      <c r="E17" s="24"/>
      <c r="F17" s="26">
        <v>128994.21465177633</v>
      </c>
      <c r="G17" s="24"/>
      <c r="H17" s="26"/>
      <c r="I17" s="24"/>
      <c r="J17" s="26"/>
      <c r="K17" s="24"/>
      <c r="L17" s="3">
        <f t="shared" si="0"/>
        <v>133122.02952063316</v>
      </c>
      <c r="M17" s="26"/>
      <c r="N17" s="26"/>
      <c r="P17" s="24"/>
      <c r="Q17" s="26"/>
      <c r="R17" s="70"/>
    </row>
    <row r="18" spans="1:18" s="25" customFormat="1" ht="12.6" customHeight="1" x14ac:dyDescent="0.2">
      <c r="A18" s="24"/>
      <c r="B18" s="75"/>
      <c r="D18" s="73" t="s">
        <v>151</v>
      </c>
      <c r="E18" s="24"/>
      <c r="F18" s="26">
        <v>128780.18974480587</v>
      </c>
      <c r="G18" s="24"/>
      <c r="H18" s="26"/>
      <c r="I18" s="24"/>
      <c r="J18" s="26"/>
      <c r="K18" s="24"/>
      <c r="L18" s="3">
        <f t="shared" si="0"/>
        <v>132901.15581663966</v>
      </c>
      <c r="M18" s="26"/>
      <c r="N18" s="26"/>
      <c r="P18" s="24"/>
      <c r="Q18" s="26"/>
      <c r="R18" s="70"/>
    </row>
    <row r="19" spans="1:18" s="25" customFormat="1" ht="12.6" customHeight="1" x14ac:dyDescent="0.2">
      <c r="A19" s="24"/>
      <c r="B19" s="75"/>
      <c r="D19" s="73" t="s">
        <v>152</v>
      </c>
      <c r="E19" s="24"/>
      <c r="F19" s="26">
        <v>123018.90536080048</v>
      </c>
      <c r="G19" s="24"/>
      <c r="H19" s="26"/>
      <c r="I19" s="24"/>
      <c r="J19" s="26"/>
      <c r="K19" s="24"/>
      <c r="L19" s="3">
        <f t="shared" si="0"/>
        <v>126955.51033234609</v>
      </c>
      <c r="M19" s="26"/>
      <c r="N19" s="26"/>
      <c r="P19" s="24"/>
      <c r="Q19" s="26"/>
      <c r="R19" s="70"/>
    </row>
    <row r="20" spans="1:18" s="25" customFormat="1" ht="12.6" customHeight="1" x14ac:dyDescent="0.2">
      <c r="A20" s="24"/>
      <c r="B20" s="75"/>
      <c r="D20" s="73" t="s">
        <v>153</v>
      </c>
      <c r="E20" s="24"/>
      <c r="F20" s="26">
        <v>121570.96738885017</v>
      </c>
      <c r="G20" s="24"/>
      <c r="H20" s="26"/>
      <c r="I20" s="24"/>
      <c r="J20" s="26"/>
      <c r="K20" s="24"/>
      <c r="L20" s="3">
        <f t="shared" si="0"/>
        <v>125461.23834529339</v>
      </c>
      <c r="M20" s="26"/>
      <c r="N20" s="26"/>
      <c r="P20" s="24"/>
      <c r="Q20" s="26"/>
      <c r="R20" s="70"/>
    </row>
    <row r="21" spans="1:18" s="25" customFormat="1" ht="12.6" customHeight="1" x14ac:dyDescent="0.2">
      <c r="A21" s="24"/>
      <c r="B21" s="75"/>
      <c r="D21" s="73" t="s">
        <v>154</v>
      </c>
      <c r="E21" s="24"/>
      <c r="F21" s="26">
        <v>121570.31178767212</v>
      </c>
      <c r="G21" s="24"/>
      <c r="H21" s="26"/>
      <c r="I21" s="24"/>
      <c r="J21" s="26"/>
      <c r="K21" s="24"/>
      <c r="L21" s="3">
        <f t="shared" si="0"/>
        <v>125460.56176487764</v>
      </c>
      <c r="M21" s="26"/>
      <c r="N21" s="26"/>
      <c r="P21" s="24"/>
      <c r="Q21" s="26"/>
      <c r="R21" s="70"/>
    </row>
    <row r="22" spans="1:18" s="25" customFormat="1" ht="12.6" customHeight="1" x14ac:dyDescent="0.2">
      <c r="A22" s="24"/>
      <c r="B22" s="75"/>
      <c r="D22" s="73" t="s">
        <v>155</v>
      </c>
      <c r="E22" s="24"/>
      <c r="F22" s="26">
        <v>119966.86537237799</v>
      </c>
      <c r="G22" s="24"/>
      <c r="H22" s="26"/>
      <c r="I22" s="24"/>
      <c r="J22" s="26"/>
      <c r="K22" s="24"/>
      <c r="L22" s="3">
        <f t="shared" si="0"/>
        <v>123805.80506429408</v>
      </c>
      <c r="M22" s="26"/>
      <c r="N22" s="26"/>
      <c r="P22" s="24"/>
      <c r="Q22" s="26"/>
      <c r="R22" s="70"/>
    </row>
    <row r="23" spans="1:18" s="25" customFormat="1" ht="12.6" customHeight="1" x14ac:dyDescent="0.2">
      <c r="A23" s="24"/>
      <c r="B23" s="75"/>
      <c r="D23" s="73" t="s">
        <v>156</v>
      </c>
      <c r="E23" s="24"/>
      <c r="F23" s="26">
        <v>119966.86537237799</v>
      </c>
      <c r="G23" s="24"/>
      <c r="H23" s="26"/>
      <c r="I23" s="24"/>
      <c r="J23" s="26"/>
      <c r="K23" s="24"/>
      <c r="L23" s="3">
        <f t="shared" si="0"/>
        <v>123805.80506429408</v>
      </c>
      <c r="M23" s="26"/>
      <c r="N23" s="26"/>
      <c r="P23" s="24"/>
      <c r="Q23" s="26"/>
      <c r="R23" s="70"/>
    </row>
    <row r="24" spans="1:18" s="25" customFormat="1" ht="12.6" customHeight="1" x14ac:dyDescent="0.2">
      <c r="A24" s="24"/>
      <c r="B24" s="75"/>
      <c r="D24" s="73" t="s">
        <v>157</v>
      </c>
      <c r="E24" s="24"/>
      <c r="F24" s="26">
        <v>118592.27913857436</v>
      </c>
      <c r="G24" s="24"/>
      <c r="H24" s="26"/>
      <c r="I24" s="24"/>
      <c r="J24" s="26"/>
      <c r="K24" s="24"/>
      <c r="L24" s="3">
        <f t="shared" si="0"/>
        <v>122387.23207100875</v>
      </c>
      <c r="M24" s="26"/>
      <c r="N24" s="26"/>
      <c r="P24" s="24"/>
      <c r="Q24" s="26"/>
      <c r="R24" s="70"/>
    </row>
    <row r="25" spans="1:18" s="25" customFormat="1" ht="12.6" customHeight="1" x14ac:dyDescent="0.2">
      <c r="A25" s="24"/>
      <c r="B25" s="75"/>
      <c r="D25" s="73" t="s">
        <v>158</v>
      </c>
      <c r="E25" s="24"/>
      <c r="F25" s="26">
        <v>108987.38376000001</v>
      </c>
      <c r="G25" s="24"/>
      <c r="H25" s="26"/>
      <c r="I25" s="24"/>
      <c r="J25" s="26"/>
      <c r="K25" s="24"/>
      <c r="L25" s="3">
        <f t="shared" si="0"/>
        <v>112474.98004032002</v>
      </c>
      <c r="M25" s="26"/>
      <c r="N25" s="26"/>
      <c r="P25" s="24"/>
      <c r="Q25" s="26"/>
      <c r="R25" s="70"/>
    </row>
    <row r="26" spans="1:18" s="25" customFormat="1" ht="12.6" customHeight="1" x14ac:dyDescent="0.2">
      <c r="A26" s="24"/>
      <c r="B26" s="75"/>
      <c r="D26" s="73" t="s">
        <v>159</v>
      </c>
      <c r="E26" s="24"/>
      <c r="F26" s="26">
        <v>106607.17723456414</v>
      </c>
      <c r="G26" s="24"/>
      <c r="H26" s="26"/>
      <c r="I26" s="24"/>
      <c r="J26" s="26"/>
      <c r="K26" s="24"/>
      <c r="L26" s="3">
        <f t="shared" si="0"/>
        <v>110018.60690607018</v>
      </c>
      <c r="M26" s="26"/>
      <c r="N26" s="26"/>
      <c r="P26" s="24"/>
      <c r="Q26" s="26"/>
      <c r="R26" s="70"/>
    </row>
    <row r="27" spans="1:18" s="25" customFormat="1" ht="12.6" customHeight="1" x14ac:dyDescent="0.2">
      <c r="A27" s="24"/>
      <c r="B27" s="75"/>
      <c r="D27" s="73" t="s">
        <v>160</v>
      </c>
      <c r="E27" s="24"/>
      <c r="F27" s="26">
        <v>105547.43261986802</v>
      </c>
      <c r="G27" s="24"/>
      <c r="H27" s="26"/>
      <c r="I27" s="24"/>
      <c r="J27" s="26"/>
      <c r="K27" s="24"/>
      <c r="L27" s="3">
        <f t="shared" si="0"/>
        <v>108924.9504637038</v>
      </c>
      <c r="M27" s="26"/>
      <c r="N27" s="26"/>
      <c r="P27" s="24"/>
      <c r="Q27" s="26"/>
      <c r="R27" s="70"/>
    </row>
    <row r="28" spans="1:18" s="25" customFormat="1" ht="12.6" customHeight="1" x14ac:dyDescent="0.2">
      <c r="A28" s="24"/>
      <c r="B28" s="75"/>
      <c r="D28" s="73" t="s">
        <v>161</v>
      </c>
      <c r="E28" s="24"/>
      <c r="F28" s="26">
        <v>103579.42357200001</v>
      </c>
      <c r="G28" s="24"/>
      <c r="H28" s="26"/>
      <c r="I28" s="24"/>
      <c r="J28" s="26"/>
      <c r="K28" s="24"/>
      <c r="L28" s="3">
        <f t="shared" si="0"/>
        <v>106893.96512630401</v>
      </c>
      <c r="M28" s="26"/>
      <c r="N28" s="26"/>
      <c r="P28" s="24"/>
      <c r="Q28" s="26"/>
      <c r="R28" s="70"/>
    </row>
    <row r="29" spans="1:18" s="25" customFormat="1" ht="12.6" customHeight="1" x14ac:dyDescent="0.2">
      <c r="A29" s="24"/>
      <c r="B29" s="75"/>
      <c r="D29" s="73" t="s">
        <v>162</v>
      </c>
      <c r="E29" s="24"/>
      <c r="F29" s="26">
        <v>101488.7958165648</v>
      </c>
      <c r="G29" s="24"/>
      <c r="H29" s="26"/>
      <c r="I29" s="24"/>
      <c r="J29" s="26"/>
      <c r="K29" s="24"/>
      <c r="L29" s="3">
        <f t="shared" si="0"/>
        <v>104736.43728269488</v>
      </c>
      <c r="M29" s="26"/>
      <c r="N29" s="26"/>
      <c r="P29" s="24"/>
      <c r="Q29" s="26"/>
      <c r="R29" s="70"/>
    </row>
    <row r="30" spans="1:18" s="25" customFormat="1" ht="12.6" customHeight="1" x14ac:dyDescent="0.2">
      <c r="A30" s="24"/>
      <c r="B30" s="75"/>
      <c r="D30" s="73" t="s">
        <v>163</v>
      </c>
      <c r="E30" s="24"/>
      <c r="F30" s="26">
        <v>97664.585587248468</v>
      </c>
      <c r="G30" s="24"/>
      <c r="H30" s="26"/>
      <c r="I30" s="24"/>
      <c r="J30" s="26"/>
      <c r="K30" s="24"/>
      <c r="L30" s="3">
        <f t="shared" si="0"/>
        <v>100789.85232604042</v>
      </c>
      <c r="M30" s="26"/>
      <c r="N30" s="26"/>
      <c r="P30" s="24"/>
      <c r="Q30" s="26"/>
      <c r="R30" s="70"/>
    </row>
    <row r="31" spans="1:18" s="25" customFormat="1" ht="12.6" customHeight="1" x14ac:dyDescent="0.2">
      <c r="A31" s="24"/>
      <c r="B31" s="75"/>
      <c r="D31" s="73" t="s">
        <v>164</v>
      </c>
      <c r="E31" s="24"/>
      <c r="F31" s="26">
        <v>97585.473207158415</v>
      </c>
      <c r="G31" s="24"/>
      <c r="H31" s="26"/>
      <c r="I31" s="24"/>
      <c r="J31" s="26"/>
      <c r="K31" s="24"/>
      <c r="L31" s="3">
        <f t="shared" si="0"/>
        <v>100708.20834978748</v>
      </c>
      <c r="M31" s="26"/>
      <c r="N31" s="26"/>
      <c r="P31" s="24"/>
      <c r="Q31" s="26"/>
      <c r="R31" s="70"/>
    </row>
    <row r="32" spans="1:18" s="25" customFormat="1" ht="12.6" customHeight="1" x14ac:dyDescent="0.2">
      <c r="A32" s="24"/>
      <c r="B32" s="75"/>
      <c r="D32" s="73" t="s">
        <v>165</v>
      </c>
      <c r="E32" s="24"/>
      <c r="F32" s="26">
        <v>97585.473207158415</v>
      </c>
      <c r="G32" s="24"/>
      <c r="H32" s="26"/>
      <c r="I32" s="24"/>
      <c r="J32" s="26"/>
      <c r="K32" s="24"/>
      <c r="L32" s="3">
        <f t="shared" si="0"/>
        <v>100708.20834978748</v>
      </c>
      <c r="M32" s="26"/>
      <c r="N32" s="26"/>
      <c r="P32" s="24"/>
      <c r="Q32" s="26"/>
      <c r="R32" s="70"/>
    </row>
    <row r="33" spans="1:18" s="25" customFormat="1" ht="12.6" customHeight="1" x14ac:dyDescent="0.2">
      <c r="A33" s="24"/>
      <c r="B33" s="75"/>
      <c r="D33" s="73" t="s">
        <v>166</v>
      </c>
      <c r="E33" s="24"/>
      <c r="F33" s="26">
        <v>97585.487385600019</v>
      </c>
      <c r="G33" s="24"/>
      <c r="H33" s="26"/>
      <c r="I33" s="24"/>
      <c r="J33" s="26"/>
      <c r="K33" s="24"/>
      <c r="L33" s="3">
        <f t="shared" si="0"/>
        <v>100708.22298193922</v>
      </c>
      <c r="M33" s="26"/>
      <c r="N33" s="26"/>
      <c r="P33" s="24"/>
      <c r="Q33" s="26"/>
      <c r="R33" s="70"/>
    </row>
    <row r="34" spans="1:18" s="25" customFormat="1" ht="12.6" customHeight="1" x14ac:dyDescent="0.2">
      <c r="A34" s="24"/>
      <c r="B34" s="75"/>
      <c r="D34" s="73" t="s">
        <v>167</v>
      </c>
      <c r="E34" s="24"/>
      <c r="F34" s="26">
        <v>97585.473207158415</v>
      </c>
      <c r="G34" s="24"/>
      <c r="H34" s="26"/>
      <c r="I34" s="24"/>
      <c r="J34" s="26"/>
      <c r="K34" s="24"/>
      <c r="L34" s="3">
        <f t="shared" si="0"/>
        <v>100708.20834978748</v>
      </c>
      <c r="M34" s="26"/>
      <c r="N34" s="26"/>
      <c r="P34" s="24"/>
      <c r="Q34" s="26"/>
      <c r="R34" s="70"/>
    </row>
    <row r="35" spans="1:18" s="25" customFormat="1" ht="12.6" customHeight="1" x14ac:dyDescent="0.2">
      <c r="A35" s="24"/>
      <c r="B35" s="75"/>
      <c r="D35" s="73" t="s">
        <v>168</v>
      </c>
      <c r="E35" s="24"/>
      <c r="F35" s="26">
        <v>96408.407999999996</v>
      </c>
      <c r="G35" s="24"/>
      <c r="H35" s="26"/>
      <c r="I35" s="24"/>
      <c r="J35" s="26"/>
      <c r="K35" s="24"/>
      <c r="L35" s="3">
        <f t="shared" si="0"/>
        <v>99493.477056000003</v>
      </c>
      <c r="M35" s="26"/>
      <c r="N35" s="26"/>
      <c r="P35" s="24"/>
      <c r="Q35" s="26"/>
      <c r="R35" s="70"/>
    </row>
    <row r="36" spans="1:18" s="25" customFormat="1" ht="12.6" customHeight="1" x14ac:dyDescent="0.2">
      <c r="A36" s="24"/>
      <c r="B36" s="75"/>
      <c r="D36" s="73" t="s">
        <v>169</v>
      </c>
      <c r="E36" s="24"/>
      <c r="F36" s="26">
        <v>93831.44486165281</v>
      </c>
      <c r="G36" s="24"/>
      <c r="H36" s="26"/>
      <c r="I36" s="24"/>
      <c r="J36" s="26"/>
      <c r="K36" s="24"/>
      <c r="L36" s="3">
        <f t="shared" si="0"/>
        <v>96834.051097225703</v>
      </c>
      <c r="M36" s="26"/>
      <c r="N36" s="26"/>
      <c r="P36" s="24"/>
      <c r="Q36" s="26"/>
      <c r="R36" s="70"/>
    </row>
    <row r="37" spans="1:18" s="25" customFormat="1" ht="12.6" customHeight="1" x14ac:dyDescent="0.2">
      <c r="A37" s="24"/>
      <c r="B37" s="75"/>
      <c r="D37" s="73" t="s">
        <v>206</v>
      </c>
      <c r="E37" s="24"/>
      <c r="F37" s="26">
        <v>93831.44486165281</v>
      </c>
      <c r="G37" s="24"/>
      <c r="H37" s="26"/>
      <c r="I37" s="24"/>
      <c r="J37" s="26"/>
      <c r="K37" s="24"/>
      <c r="L37" s="3">
        <f t="shared" si="0"/>
        <v>96834.051097225703</v>
      </c>
      <c r="M37" s="26"/>
      <c r="N37" s="26"/>
      <c r="P37" s="24"/>
      <c r="Q37" s="26"/>
      <c r="R37" s="70"/>
    </row>
    <row r="38" spans="1:18" s="25" customFormat="1" ht="12.6" customHeight="1" x14ac:dyDescent="0.2">
      <c r="A38" s="24"/>
      <c r="B38" s="75"/>
      <c r="D38" s="73" t="s">
        <v>170</v>
      </c>
      <c r="E38" s="24"/>
      <c r="F38" s="26">
        <v>92374.293977468973</v>
      </c>
      <c r="G38" s="24"/>
      <c r="H38" s="26"/>
      <c r="I38" s="24"/>
      <c r="J38" s="26"/>
      <c r="K38" s="24"/>
      <c r="L38" s="3">
        <f t="shared" si="0"/>
        <v>95330.27138474799</v>
      </c>
      <c r="M38" s="26"/>
      <c r="N38" s="26"/>
      <c r="P38" s="24"/>
      <c r="Q38" s="26"/>
      <c r="R38" s="70"/>
    </row>
    <row r="39" spans="1:18" s="25" customFormat="1" ht="12.6" customHeight="1" x14ac:dyDescent="0.2">
      <c r="A39" s="24"/>
      <c r="B39" s="75"/>
      <c r="D39" s="73" t="s">
        <v>171</v>
      </c>
      <c r="E39" s="24"/>
      <c r="F39" s="26">
        <v>92373.636869714202</v>
      </c>
      <c r="G39" s="24"/>
      <c r="H39" s="26"/>
      <c r="I39" s="24"/>
      <c r="J39" s="26"/>
      <c r="K39" s="24"/>
      <c r="L39" s="3">
        <f t="shared" si="0"/>
        <v>95329.593249545054</v>
      </c>
      <c r="M39" s="26"/>
      <c r="N39" s="26"/>
      <c r="P39" s="24"/>
      <c r="Q39" s="26"/>
      <c r="R39" s="70"/>
    </row>
    <row r="40" spans="1:18" s="25" customFormat="1" ht="12.6" customHeight="1" x14ac:dyDescent="0.2">
      <c r="A40" s="24"/>
      <c r="B40" s="75"/>
      <c r="D40" s="73" t="s">
        <v>172</v>
      </c>
      <c r="E40" s="24"/>
      <c r="F40" s="26">
        <v>90223.098822050422</v>
      </c>
      <c r="G40" s="24"/>
      <c r="H40" s="26"/>
      <c r="I40" s="24"/>
      <c r="J40" s="26"/>
      <c r="K40" s="24"/>
      <c r="L40" s="3">
        <f t="shared" si="0"/>
        <v>93110.237984356034</v>
      </c>
      <c r="M40" s="26"/>
      <c r="N40" s="26"/>
      <c r="P40" s="24"/>
      <c r="Q40" s="26"/>
      <c r="R40" s="70"/>
    </row>
    <row r="41" spans="1:18" s="25" customFormat="1" ht="12.6" customHeight="1" x14ac:dyDescent="0.2">
      <c r="A41" s="24"/>
      <c r="B41" s="75"/>
      <c r="D41" s="73" t="s">
        <v>173</v>
      </c>
      <c r="E41" s="24"/>
      <c r="F41" s="26">
        <v>90223.098822050422</v>
      </c>
      <c r="G41" s="24"/>
      <c r="H41" s="26"/>
      <c r="I41" s="24"/>
      <c r="J41" s="26"/>
      <c r="K41" s="24"/>
      <c r="L41" s="3">
        <f t="shared" si="0"/>
        <v>93110.237984356034</v>
      </c>
      <c r="M41" s="26"/>
      <c r="N41" s="26"/>
      <c r="P41" s="24"/>
      <c r="Q41" s="26"/>
      <c r="R41" s="70"/>
    </row>
    <row r="42" spans="1:18" s="25" customFormat="1" ht="12.6" customHeight="1" x14ac:dyDescent="0.2">
      <c r="A42" s="24"/>
      <c r="B42" s="75"/>
      <c r="D42" s="73" t="s">
        <v>174</v>
      </c>
      <c r="E42" s="24"/>
      <c r="F42" s="26">
        <v>90223.098822050422</v>
      </c>
      <c r="G42" s="24"/>
      <c r="H42" s="26"/>
      <c r="I42" s="24"/>
      <c r="J42" s="26"/>
      <c r="K42" s="24"/>
      <c r="L42" s="3">
        <f t="shared" si="0"/>
        <v>93110.237984356034</v>
      </c>
      <c r="M42" s="26"/>
      <c r="N42" s="26"/>
      <c r="P42" s="24"/>
      <c r="Q42" s="26"/>
      <c r="R42" s="70"/>
    </row>
    <row r="43" spans="1:18" s="25" customFormat="1" ht="12.6" customHeight="1" x14ac:dyDescent="0.2">
      <c r="A43" s="24"/>
      <c r="B43" s="75"/>
      <c r="D43" s="73" t="s">
        <v>175</v>
      </c>
      <c r="E43" s="24"/>
      <c r="F43" s="26">
        <v>88339.199999999997</v>
      </c>
      <c r="G43" s="24"/>
      <c r="H43" s="26"/>
      <c r="I43" s="24"/>
      <c r="J43" s="26"/>
      <c r="K43" s="24"/>
      <c r="L43" s="3">
        <f t="shared" si="0"/>
        <v>91166.054399999994</v>
      </c>
      <c r="M43" s="26"/>
      <c r="N43" s="26"/>
      <c r="P43" s="24"/>
      <c r="Q43" s="26"/>
      <c r="R43" s="70"/>
    </row>
    <row r="44" spans="1:18" s="25" customFormat="1" ht="12.6" customHeight="1" x14ac:dyDescent="0.2">
      <c r="A44" s="24"/>
      <c r="B44" s="75"/>
      <c r="D44" s="73" t="s">
        <v>176</v>
      </c>
      <c r="E44" s="24"/>
      <c r="F44" s="26">
        <v>86753.211172356023</v>
      </c>
      <c r="G44" s="24"/>
      <c r="H44" s="26"/>
      <c r="I44" s="24"/>
      <c r="J44" s="26"/>
      <c r="K44" s="24"/>
      <c r="L44" s="3">
        <f t="shared" si="0"/>
        <v>89529.313929871423</v>
      </c>
      <c r="M44" s="26"/>
      <c r="N44" s="26"/>
      <c r="P44" s="24"/>
      <c r="Q44" s="26"/>
      <c r="R44" s="70"/>
    </row>
    <row r="45" spans="1:18" s="25" customFormat="1" ht="12.6" customHeight="1" x14ac:dyDescent="0.2">
      <c r="A45" s="24"/>
      <c r="B45" s="75"/>
      <c r="D45" s="73" t="s">
        <v>177</v>
      </c>
      <c r="E45" s="24"/>
      <c r="F45" s="26">
        <v>86753.211172356023</v>
      </c>
      <c r="G45" s="24"/>
      <c r="H45" s="26"/>
      <c r="I45" s="24"/>
      <c r="J45" s="26"/>
      <c r="K45" s="24"/>
      <c r="L45" s="3">
        <f t="shared" si="0"/>
        <v>89529.313929871423</v>
      </c>
      <c r="M45" s="26"/>
      <c r="N45" s="26"/>
      <c r="P45" s="24"/>
      <c r="Q45" s="26"/>
      <c r="R45" s="70"/>
    </row>
    <row r="46" spans="1:18" s="25" customFormat="1" ht="12.6" customHeight="1" x14ac:dyDescent="0.2">
      <c r="A46" s="24"/>
      <c r="B46" s="75"/>
      <c r="D46" s="73" t="s">
        <v>178</v>
      </c>
      <c r="E46" s="24"/>
      <c r="F46" s="26">
        <v>86753.211172356023</v>
      </c>
      <c r="G46" s="24"/>
      <c r="H46" s="26"/>
      <c r="I46" s="24"/>
      <c r="J46" s="26"/>
      <c r="K46" s="24"/>
      <c r="L46" s="3">
        <f t="shared" si="0"/>
        <v>89529.313929871423</v>
      </c>
      <c r="M46" s="26"/>
      <c r="N46" s="26"/>
      <c r="P46" s="24"/>
      <c r="Q46" s="26"/>
      <c r="R46" s="70"/>
    </row>
    <row r="47" spans="1:18" s="25" customFormat="1" ht="12.6" customHeight="1" x14ac:dyDescent="0.2">
      <c r="A47" s="24"/>
      <c r="B47" s="75"/>
      <c r="D47" s="73" t="s">
        <v>179</v>
      </c>
      <c r="E47" s="24"/>
      <c r="F47" s="26">
        <v>83415.761982573604</v>
      </c>
      <c r="G47" s="24"/>
      <c r="H47" s="26"/>
      <c r="I47" s="24"/>
      <c r="J47" s="26"/>
      <c r="K47" s="24"/>
      <c r="L47" s="3">
        <f t="shared" si="0"/>
        <v>86085.066366015963</v>
      </c>
      <c r="M47" s="26"/>
      <c r="N47" s="26"/>
      <c r="P47" s="24"/>
      <c r="Q47" s="26"/>
      <c r="R47" s="70"/>
    </row>
    <row r="48" spans="1:18" s="25" customFormat="1" ht="12.6" customHeight="1" x14ac:dyDescent="0.2">
      <c r="A48" s="24"/>
      <c r="B48" s="75"/>
      <c r="D48" s="73" t="s">
        <v>180</v>
      </c>
      <c r="E48" s="24"/>
      <c r="F48" s="26">
        <v>83415.761982573604</v>
      </c>
      <c r="G48" s="24"/>
      <c r="H48" s="26"/>
      <c r="I48" s="24"/>
      <c r="J48" s="26"/>
      <c r="K48" s="24"/>
      <c r="L48" s="3">
        <f t="shared" si="0"/>
        <v>86085.066366015963</v>
      </c>
      <c r="M48" s="26"/>
      <c r="N48" s="26"/>
      <c r="P48" s="24"/>
      <c r="Q48" s="26"/>
      <c r="R48" s="70"/>
    </row>
    <row r="49" spans="1:18" s="25" customFormat="1" ht="12.6" customHeight="1" x14ac:dyDescent="0.2">
      <c r="A49" s="24"/>
      <c r="B49" s="75"/>
      <c r="D49" s="73" t="s">
        <v>181</v>
      </c>
      <c r="E49" s="24"/>
      <c r="F49" s="26">
        <v>81860.414114400002</v>
      </c>
      <c r="G49" s="24"/>
      <c r="H49" s="26"/>
      <c r="I49" s="24"/>
      <c r="J49" s="26"/>
      <c r="K49" s="24"/>
      <c r="L49" s="3">
        <f t="shared" si="0"/>
        <v>84479.947366060806</v>
      </c>
      <c r="M49" s="26"/>
      <c r="N49" s="26"/>
      <c r="P49" s="24"/>
      <c r="Q49" s="26"/>
      <c r="R49" s="70"/>
    </row>
    <row r="50" spans="1:18" s="25" customFormat="1" ht="12.6" customHeight="1" x14ac:dyDescent="0.2">
      <c r="A50" s="24"/>
      <c r="B50" s="75"/>
      <c r="D50" s="73" t="s">
        <v>62</v>
      </c>
      <c r="E50" s="24"/>
      <c r="F50" s="26">
        <v>80208.343280704808</v>
      </c>
      <c r="G50" s="24"/>
      <c r="H50" s="26"/>
      <c r="I50" s="24"/>
      <c r="J50" s="26"/>
      <c r="K50" s="24"/>
      <c r="L50" s="3">
        <f t="shared" si="0"/>
        <v>82775.010265687364</v>
      </c>
      <c r="M50" s="26"/>
      <c r="N50" s="26"/>
      <c r="P50" s="24"/>
      <c r="Q50" s="26"/>
      <c r="R50" s="70"/>
    </row>
    <row r="51" spans="1:18" s="25" customFormat="1" ht="12.6" customHeight="1" x14ac:dyDescent="0.2">
      <c r="A51" s="24"/>
      <c r="B51" s="75"/>
      <c r="D51" s="73" t="s">
        <v>182</v>
      </c>
      <c r="E51" s="24"/>
      <c r="F51" s="26">
        <v>80208.343280704808</v>
      </c>
      <c r="G51" s="24"/>
      <c r="H51" s="26"/>
      <c r="I51" s="24"/>
      <c r="J51" s="26"/>
      <c r="K51" s="24"/>
      <c r="L51" s="3">
        <f t="shared" si="0"/>
        <v>82775.010265687364</v>
      </c>
      <c r="M51" s="26"/>
      <c r="N51" s="26"/>
      <c r="P51" s="24"/>
      <c r="Q51" s="26"/>
      <c r="R51" s="70"/>
    </row>
    <row r="52" spans="1:18" s="25" customFormat="1" ht="12.6" customHeight="1" x14ac:dyDescent="0.2">
      <c r="A52" s="24"/>
      <c r="B52" s="75"/>
      <c r="D52" s="73" t="s">
        <v>183</v>
      </c>
      <c r="E52" s="24"/>
      <c r="F52" s="26">
        <v>77122.5271647552</v>
      </c>
      <c r="G52" s="24"/>
      <c r="H52" s="26"/>
      <c r="I52" s="24"/>
      <c r="J52" s="26"/>
      <c r="K52" s="24"/>
      <c r="L52" s="3">
        <f t="shared" si="0"/>
        <v>79590.448034027373</v>
      </c>
      <c r="M52" s="26"/>
      <c r="N52" s="26"/>
      <c r="P52" s="24"/>
      <c r="Q52" s="26"/>
      <c r="R52" s="70"/>
    </row>
    <row r="53" spans="1:18" s="25" customFormat="1" ht="12.6" customHeight="1" x14ac:dyDescent="0.2">
      <c r="A53" s="24"/>
      <c r="B53" s="75"/>
      <c r="D53" s="73" t="s">
        <v>184</v>
      </c>
      <c r="E53" s="24"/>
      <c r="F53" s="26">
        <v>77122.5271647552</v>
      </c>
      <c r="G53" s="24"/>
      <c r="H53" s="26"/>
      <c r="I53" s="24"/>
      <c r="J53" s="26"/>
      <c r="K53" s="24"/>
      <c r="L53" s="3">
        <f t="shared" si="0"/>
        <v>79590.448034027373</v>
      </c>
      <c r="M53" s="26"/>
      <c r="N53" s="26"/>
      <c r="P53" s="24"/>
      <c r="Q53" s="26"/>
      <c r="R53" s="70"/>
    </row>
    <row r="54" spans="1:18" s="25" customFormat="1" ht="12.6" customHeight="1" x14ac:dyDescent="0.2">
      <c r="A54" s="24"/>
      <c r="B54" s="75"/>
      <c r="D54" s="73" t="s">
        <v>185</v>
      </c>
      <c r="E54" s="24"/>
      <c r="F54" s="26">
        <v>77122.5271647552</v>
      </c>
      <c r="G54" s="24"/>
      <c r="H54" s="26"/>
      <c r="I54" s="24"/>
      <c r="J54" s="26"/>
      <c r="K54" s="24"/>
      <c r="L54" s="3">
        <f t="shared" si="0"/>
        <v>79590.448034027373</v>
      </c>
      <c r="M54" s="26"/>
      <c r="N54" s="26"/>
      <c r="P54" s="24"/>
      <c r="Q54" s="26"/>
      <c r="R54" s="70"/>
    </row>
    <row r="55" spans="1:18" s="25" customFormat="1" ht="12.6" customHeight="1" x14ac:dyDescent="0.2">
      <c r="A55" s="24"/>
      <c r="B55" s="75"/>
      <c r="D55" s="73" t="s">
        <v>186</v>
      </c>
      <c r="E55" s="24"/>
      <c r="F55" s="26">
        <v>74157.1096487256</v>
      </c>
      <c r="G55" s="24"/>
      <c r="H55" s="26"/>
      <c r="I55" s="24"/>
      <c r="J55" s="26"/>
      <c r="K55" s="24"/>
      <c r="L55" s="3">
        <f t="shared" si="0"/>
        <v>76530.137157484816</v>
      </c>
      <c r="M55" s="26"/>
      <c r="N55" s="26"/>
      <c r="P55" s="24"/>
      <c r="Q55" s="26"/>
      <c r="R55" s="70"/>
    </row>
    <row r="56" spans="1:18" s="25" customFormat="1" ht="12.6" customHeight="1" x14ac:dyDescent="0.2">
      <c r="A56" s="24"/>
      <c r="B56" s="75"/>
      <c r="D56" s="73" t="s">
        <v>187</v>
      </c>
      <c r="E56" s="24"/>
      <c r="F56" s="26">
        <v>74157.1096487256</v>
      </c>
      <c r="G56" s="24"/>
      <c r="H56" s="26"/>
      <c r="I56" s="24"/>
      <c r="J56" s="26"/>
      <c r="K56" s="24"/>
      <c r="L56" s="3">
        <f t="shared" si="0"/>
        <v>76530.137157484816</v>
      </c>
      <c r="M56" s="26"/>
      <c r="N56" s="26"/>
      <c r="P56" s="24"/>
      <c r="Q56" s="26"/>
      <c r="R56" s="70"/>
    </row>
    <row r="57" spans="1:18" s="25" customFormat="1" ht="12.6" customHeight="1" x14ac:dyDescent="0.2">
      <c r="A57" s="24"/>
      <c r="B57" s="75"/>
      <c r="D57" s="73" t="s">
        <v>188</v>
      </c>
      <c r="E57" s="24"/>
      <c r="F57" s="26">
        <v>74157.1096487256</v>
      </c>
      <c r="G57" s="24"/>
      <c r="H57" s="26"/>
      <c r="I57" s="24"/>
      <c r="J57" s="26"/>
      <c r="K57" s="24"/>
      <c r="L57" s="3">
        <f t="shared" si="0"/>
        <v>76530.137157484816</v>
      </c>
      <c r="M57" s="26"/>
      <c r="N57" s="26"/>
      <c r="P57" s="24"/>
      <c r="Q57" s="26"/>
      <c r="R57" s="70"/>
    </row>
    <row r="58" spans="1:18" s="25" customFormat="1" ht="12.6" customHeight="1" x14ac:dyDescent="0.2">
      <c r="A58" s="24"/>
      <c r="B58" s="75"/>
      <c r="D58" s="73" t="s">
        <v>71</v>
      </c>
      <c r="E58" s="24"/>
      <c r="F58" s="26">
        <v>71305.193760000009</v>
      </c>
      <c r="G58" s="24"/>
      <c r="H58" s="26"/>
      <c r="I58" s="24"/>
      <c r="J58" s="26"/>
      <c r="K58" s="24"/>
      <c r="L58" s="3">
        <f t="shared" si="0"/>
        <v>73586.959960320019</v>
      </c>
      <c r="M58" s="26"/>
      <c r="N58" s="26"/>
      <c r="P58" s="24"/>
      <c r="Q58" s="26"/>
      <c r="R58" s="70"/>
    </row>
    <row r="59" spans="1:18" s="25" customFormat="1" ht="12.6" customHeight="1" x14ac:dyDescent="0.2">
      <c r="A59" s="24"/>
      <c r="B59" s="75"/>
      <c r="D59" s="73" t="s">
        <v>189</v>
      </c>
      <c r="E59" s="24"/>
      <c r="F59" s="26">
        <v>71304.866816620808</v>
      </c>
      <c r="G59" s="24"/>
      <c r="H59" s="26"/>
      <c r="I59" s="24"/>
      <c r="J59" s="26"/>
      <c r="K59" s="24"/>
      <c r="L59" s="3">
        <f t="shared" si="0"/>
        <v>73586.62255475267</v>
      </c>
      <c r="M59" s="26"/>
      <c r="N59" s="26"/>
      <c r="P59" s="24"/>
      <c r="Q59" s="26"/>
      <c r="R59" s="70"/>
    </row>
    <row r="60" spans="1:18" s="25" customFormat="1" ht="12.6" customHeight="1" x14ac:dyDescent="0.2">
      <c r="A60" s="24"/>
      <c r="B60" s="75"/>
      <c r="D60" s="73" t="s">
        <v>190</v>
      </c>
      <c r="E60" s="24"/>
      <c r="F60" s="26">
        <v>69975.335443200005</v>
      </c>
      <c r="G60" s="24"/>
      <c r="H60" s="26"/>
      <c r="I60" s="24"/>
      <c r="J60" s="26"/>
      <c r="K60" s="24"/>
      <c r="L60" s="3">
        <f t="shared" si="0"/>
        <v>72214.546177382406</v>
      </c>
      <c r="M60" s="26"/>
      <c r="N60" s="26"/>
      <c r="P60" s="24"/>
      <c r="Q60" s="26"/>
      <c r="R60" s="70"/>
    </row>
    <row r="61" spans="1:18" s="25" customFormat="1" ht="12.6" customHeight="1" x14ac:dyDescent="0.2">
      <c r="A61" s="24"/>
      <c r="B61" s="75"/>
      <c r="D61" s="73" t="s">
        <v>73</v>
      </c>
      <c r="E61" s="24"/>
      <c r="F61" s="26">
        <v>68562.186710443202</v>
      </c>
      <c r="G61" s="24"/>
      <c r="H61" s="26"/>
      <c r="I61" s="24"/>
      <c r="J61" s="26"/>
      <c r="K61" s="24"/>
      <c r="L61" s="3">
        <f t="shared" si="0"/>
        <v>70756.176685177386</v>
      </c>
      <c r="M61" s="26"/>
      <c r="N61" s="26"/>
      <c r="P61" s="24"/>
      <c r="Q61" s="26"/>
      <c r="R61" s="70"/>
    </row>
    <row r="62" spans="1:18" s="25" customFormat="1" ht="12.6" customHeight="1" x14ac:dyDescent="0.2">
      <c r="A62" s="24"/>
      <c r="B62" s="75"/>
      <c r="D62" s="73" t="s">
        <v>191</v>
      </c>
      <c r="E62" s="24"/>
      <c r="F62" s="26">
        <v>68562.186710443202</v>
      </c>
      <c r="G62" s="24"/>
      <c r="H62" s="26"/>
      <c r="I62" s="24"/>
      <c r="J62" s="26"/>
      <c r="K62" s="24"/>
      <c r="L62" s="3">
        <f t="shared" si="0"/>
        <v>70756.176685177386</v>
      </c>
      <c r="M62" s="26"/>
      <c r="N62" s="26"/>
      <c r="P62" s="24"/>
      <c r="Q62" s="26"/>
      <c r="R62" s="70"/>
    </row>
    <row r="63" spans="1:18" s="25" customFormat="1" ht="12.6" customHeight="1" x14ac:dyDescent="0.2">
      <c r="A63" s="24"/>
      <c r="B63" s="75"/>
      <c r="D63" s="73" t="s">
        <v>77</v>
      </c>
      <c r="E63" s="24"/>
      <c r="F63" s="26">
        <v>65925.457372195204</v>
      </c>
      <c r="G63" s="24"/>
      <c r="H63" s="26"/>
      <c r="I63" s="24"/>
      <c r="J63" s="26"/>
      <c r="K63" s="24"/>
      <c r="L63" s="3">
        <f t="shared" si="0"/>
        <v>68035.072008105446</v>
      </c>
      <c r="M63" s="26"/>
      <c r="N63" s="26"/>
      <c r="P63" s="24"/>
      <c r="Q63" s="26"/>
      <c r="R63" s="70"/>
    </row>
    <row r="64" spans="1:18" s="25" customFormat="1" ht="12.6" customHeight="1" x14ac:dyDescent="0.2">
      <c r="A64" s="24"/>
      <c r="B64" s="75"/>
      <c r="D64" s="73" t="s">
        <v>192</v>
      </c>
      <c r="E64" s="24"/>
      <c r="F64" s="26">
        <v>65925.457372195204</v>
      </c>
      <c r="G64" s="24"/>
      <c r="H64" s="26"/>
      <c r="I64" s="24"/>
      <c r="J64" s="26"/>
      <c r="K64" s="24"/>
      <c r="L64" s="3">
        <f t="shared" si="0"/>
        <v>68035.072008105446</v>
      </c>
      <c r="M64" s="26"/>
      <c r="N64" s="26"/>
      <c r="P64" s="24"/>
      <c r="Q64" s="26"/>
      <c r="R64" s="70"/>
    </row>
    <row r="65" spans="1:18" s="25" customFormat="1" ht="12.6" customHeight="1" x14ac:dyDescent="0.2">
      <c r="A65" s="24"/>
      <c r="B65" s="75"/>
      <c r="D65" s="73" t="s">
        <v>193</v>
      </c>
      <c r="E65" s="24"/>
      <c r="F65" s="26">
        <v>65925.457372195204</v>
      </c>
      <c r="G65" s="24"/>
      <c r="H65" s="26"/>
      <c r="I65" s="24"/>
      <c r="J65" s="26"/>
      <c r="K65" s="24"/>
      <c r="L65" s="3">
        <f t="shared" si="0"/>
        <v>68035.072008105446</v>
      </c>
      <c r="M65" s="26"/>
      <c r="N65" s="26"/>
      <c r="P65" s="24"/>
      <c r="Q65" s="26"/>
      <c r="R65" s="70"/>
    </row>
    <row r="66" spans="1:18" s="25" customFormat="1" ht="12.6" customHeight="1" x14ac:dyDescent="0.2">
      <c r="A66" s="24"/>
      <c r="B66" s="75"/>
      <c r="D66" s="73" t="s">
        <v>96</v>
      </c>
      <c r="E66" s="24"/>
      <c r="F66" s="26">
        <v>62207.912520000005</v>
      </c>
      <c r="G66" s="24"/>
      <c r="H66" s="26"/>
      <c r="I66" s="24"/>
      <c r="J66" s="26"/>
      <c r="K66" s="24"/>
      <c r="L66" s="3">
        <f t="shared" si="0"/>
        <v>64198.565720640006</v>
      </c>
      <c r="M66" s="26"/>
      <c r="N66" s="26"/>
      <c r="P66" s="24"/>
      <c r="Q66" s="26"/>
      <c r="R66" s="70"/>
    </row>
    <row r="67" spans="1:18" s="25" customFormat="1" ht="12.6" customHeight="1" x14ac:dyDescent="0.2">
      <c r="A67" s="24"/>
      <c r="B67" s="75"/>
      <c r="D67" s="73" t="s">
        <v>194</v>
      </c>
      <c r="E67" s="24"/>
      <c r="F67" s="26">
        <v>58607.630469057607</v>
      </c>
      <c r="G67" s="24"/>
      <c r="H67" s="26"/>
      <c r="I67" s="24"/>
      <c r="J67" s="26"/>
      <c r="K67" s="24"/>
      <c r="L67" s="3">
        <f t="shared" si="0"/>
        <v>60483.074644067456</v>
      </c>
      <c r="M67" s="26"/>
      <c r="N67" s="26"/>
      <c r="P67" s="24"/>
      <c r="Q67" s="26"/>
      <c r="R67" s="70"/>
    </row>
    <row r="68" spans="1:18" s="25" customFormat="1" ht="12.6" customHeight="1" x14ac:dyDescent="0.2">
      <c r="A68" s="24"/>
      <c r="B68" s="75"/>
      <c r="D68" s="73" t="s">
        <v>82</v>
      </c>
      <c r="E68" s="24"/>
      <c r="F68" s="26">
        <v>56352.564692555999</v>
      </c>
      <c r="G68" s="24"/>
      <c r="H68" s="26"/>
      <c r="I68" s="24"/>
      <c r="J68" s="26"/>
      <c r="K68" s="24"/>
      <c r="L68" s="3">
        <f t="shared" si="0"/>
        <v>58155.846762717796</v>
      </c>
      <c r="M68" s="26"/>
      <c r="N68" s="26"/>
      <c r="P68" s="24"/>
      <c r="Q68" s="26"/>
      <c r="R68" s="70"/>
    </row>
    <row r="69" spans="1:18" s="25" customFormat="1" ht="12.6" customHeight="1" x14ac:dyDescent="0.2">
      <c r="A69" s="24"/>
      <c r="B69" s="75"/>
      <c r="D69" s="73" t="s">
        <v>195</v>
      </c>
      <c r="E69" s="24"/>
      <c r="F69" s="26">
        <v>51129.823483200002</v>
      </c>
      <c r="G69" s="24"/>
      <c r="H69" s="26"/>
      <c r="I69" s="24"/>
      <c r="J69" s="26"/>
      <c r="K69" s="24"/>
      <c r="L69" s="3">
        <f t="shared" si="0"/>
        <v>52765.977834662401</v>
      </c>
      <c r="M69" s="26"/>
      <c r="N69" s="26"/>
      <c r="P69" s="24"/>
      <c r="Q69" s="26"/>
      <c r="R69" s="70"/>
    </row>
    <row r="70" spans="1:18" s="25" customFormat="1" ht="12.6" customHeight="1" x14ac:dyDescent="0.2">
      <c r="A70" s="24"/>
      <c r="B70" s="75"/>
      <c r="D70" s="73" t="s">
        <v>196</v>
      </c>
      <c r="E70" s="24"/>
      <c r="F70" s="26">
        <v>47272.10583120001</v>
      </c>
      <c r="G70" s="24"/>
      <c r="H70" s="26"/>
      <c r="I70" s="24"/>
      <c r="J70" s="26"/>
      <c r="K70" s="24"/>
      <c r="L70" s="3">
        <f t="shared" si="0"/>
        <v>48784.813217798408</v>
      </c>
      <c r="M70" s="26"/>
      <c r="N70" s="26"/>
      <c r="P70" s="24"/>
      <c r="Q70" s="26"/>
      <c r="R70" s="70"/>
    </row>
    <row r="71" spans="1:18" ht="12.75" customHeight="1" x14ac:dyDescent="0.2">
      <c r="B71" s="72">
        <v>3</v>
      </c>
      <c r="C71" s="73"/>
      <c r="D71" s="73" t="s">
        <v>39</v>
      </c>
      <c r="E71" s="74">
        <v>1</v>
      </c>
      <c r="F71" s="74">
        <v>167057.37492787594</v>
      </c>
      <c r="G71" s="74"/>
      <c r="I71" s="74"/>
      <c r="K71" s="74">
        <v>1</v>
      </c>
      <c r="L71" s="3">
        <f t="shared" si="0"/>
        <v>172403.21092556798</v>
      </c>
      <c r="M71" s="3"/>
      <c r="N71" s="3"/>
    </row>
    <row r="72" spans="1:18" ht="12.75" customHeight="1" x14ac:dyDescent="0.2">
      <c r="B72" s="72">
        <v>4</v>
      </c>
      <c r="C72" s="73"/>
      <c r="D72" s="73" t="s">
        <v>36</v>
      </c>
      <c r="E72" s="74">
        <v>1</v>
      </c>
      <c r="F72" s="74">
        <v>156657.58592771669</v>
      </c>
      <c r="G72" s="74"/>
      <c r="I72" s="74"/>
      <c r="K72" s="74">
        <v>1</v>
      </c>
      <c r="L72" s="3">
        <f t="shared" si="0"/>
        <v>161670.62867740364</v>
      </c>
      <c r="M72" s="3"/>
      <c r="N72" s="3"/>
    </row>
    <row r="73" spans="1:18" ht="12.75" customHeight="1" x14ac:dyDescent="0.2">
      <c r="B73" s="72">
        <v>5</v>
      </c>
      <c r="C73" s="73"/>
      <c r="D73" s="73" t="s">
        <v>38</v>
      </c>
      <c r="E73" s="74">
        <v>1</v>
      </c>
      <c r="F73" s="74">
        <v>156657.58592771669</v>
      </c>
      <c r="G73" s="74"/>
      <c r="I73" s="74"/>
      <c r="K73" s="74">
        <v>1</v>
      </c>
      <c r="L73" s="3">
        <f t="shared" si="0"/>
        <v>161670.62867740364</v>
      </c>
      <c r="M73" s="3"/>
      <c r="N73" s="3"/>
    </row>
    <row r="74" spans="1:18" ht="12.75" customHeight="1" x14ac:dyDescent="0.2">
      <c r="B74" s="72">
        <v>6</v>
      </c>
      <c r="C74" s="73"/>
      <c r="D74" s="73" t="s">
        <v>59</v>
      </c>
      <c r="E74" s="74">
        <v>1</v>
      </c>
      <c r="F74" s="74">
        <v>156657.58592771669</v>
      </c>
      <c r="G74" s="74"/>
      <c r="I74" s="74"/>
      <c r="K74" s="74">
        <v>1</v>
      </c>
      <c r="L74" s="3">
        <f t="shared" si="0"/>
        <v>161670.62867740364</v>
      </c>
      <c r="M74" s="3"/>
      <c r="N74" s="3"/>
    </row>
    <row r="75" spans="1:18" ht="12.75" customHeight="1" x14ac:dyDescent="0.2">
      <c r="B75" s="72">
        <v>7</v>
      </c>
      <c r="C75" s="73"/>
      <c r="D75" s="73" t="s">
        <v>37</v>
      </c>
      <c r="E75" s="74">
        <v>1</v>
      </c>
      <c r="F75" s="74">
        <v>156657.58592771669</v>
      </c>
      <c r="G75" s="74"/>
      <c r="I75" s="74"/>
      <c r="K75" s="74">
        <v>1</v>
      </c>
      <c r="L75" s="3">
        <f t="shared" si="0"/>
        <v>161670.62867740364</v>
      </c>
      <c r="M75" s="3"/>
      <c r="N75" s="3"/>
    </row>
    <row r="76" spans="1:18" ht="12.75" customHeight="1" x14ac:dyDescent="0.2">
      <c r="B76" s="72">
        <v>8</v>
      </c>
      <c r="C76" s="73"/>
      <c r="D76" s="73" t="s">
        <v>61</v>
      </c>
      <c r="E76" s="74">
        <v>1</v>
      </c>
      <c r="F76" s="74">
        <v>132733.30506647329</v>
      </c>
      <c r="G76" s="74"/>
      <c r="I76" s="74"/>
      <c r="K76" s="74">
        <v>1</v>
      </c>
      <c r="L76" s="3">
        <f t="shared" si="0"/>
        <v>136980.77082860045</v>
      </c>
      <c r="M76" s="3"/>
      <c r="N76" s="3"/>
    </row>
    <row r="77" spans="1:18" ht="12.75" customHeight="1" x14ac:dyDescent="0.2">
      <c r="B77" s="72">
        <v>9</v>
      </c>
      <c r="C77" s="73"/>
      <c r="D77" s="73" t="s">
        <v>35</v>
      </c>
      <c r="E77" s="74">
        <v>1</v>
      </c>
      <c r="F77" s="74">
        <v>132733.10317528041</v>
      </c>
      <c r="G77" s="74"/>
      <c r="I77" s="74"/>
      <c r="K77" s="74">
        <v>1</v>
      </c>
      <c r="L77" s="3">
        <f t="shared" si="0"/>
        <v>136980.56247688938</v>
      </c>
      <c r="M77" s="3"/>
      <c r="N77" s="3"/>
    </row>
    <row r="78" spans="1:18" ht="12.75" customHeight="1" x14ac:dyDescent="0.2">
      <c r="B78" s="72">
        <v>10</v>
      </c>
      <c r="C78" s="73"/>
      <c r="D78" s="73" t="s">
        <v>34</v>
      </c>
      <c r="E78" s="74">
        <v>1</v>
      </c>
      <c r="F78" s="74">
        <v>127508.36841485013</v>
      </c>
      <c r="G78" s="74"/>
      <c r="I78" s="74"/>
      <c r="K78" s="74">
        <v>1</v>
      </c>
      <c r="L78" s="3">
        <f t="shared" si="0"/>
        <v>131588.63620412533</v>
      </c>
      <c r="M78" s="3"/>
      <c r="N78" s="3"/>
    </row>
    <row r="79" spans="1:18" ht="12.75" customHeight="1" x14ac:dyDescent="0.2">
      <c r="B79" s="72">
        <v>11</v>
      </c>
      <c r="C79" s="73"/>
      <c r="D79" s="73" t="s">
        <v>33</v>
      </c>
      <c r="E79" s="74">
        <v>1</v>
      </c>
      <c r="F79" s="74">
        <v>122248.85728992881</v>
      </c>
      <c r="G79" s="74"/>
      <c r="I79" s="74"/>
      <c r="K79" s="74">
        <v>1</v>
      </c>
      <c r="L79" s="3">
        <f t="shared" si="0"/>
        <v>126160.82072320653</v>
      </c>
      <c r="M79" s="3"/>
      <c r="N79" s="3"/>
    </row>
    <row r="80" spans="1:18" ht="12.75" customHeight="1" x14ac:dyDescent="0.2">
      <c r="B80" s="72">
        <v>12</v>
      </c>
      <c r="C80" s="73"/>
      <c r="D80" s="73" t="s">
        <v>32</v>
      </c>
      <c r="E80" s="74">
        <v>1</v>
      </c>
      <c r="F80" s="74">
        <v>122005.42273849196</v>
      </c>
      <c r="G80" s="74"/>
      <c r="I80" s="74"/>
      <c r="K80" s="74">
        <v>1</v>
      </c>
      <c r="L80" s="3">
        <f t="shared" si="0"/>
        <v>125909.59626612371</v>
      </c>
      <c r="M80" s="3"/>
      <c r="N80" s="3"/>
    </row>
    <row r="81" spans="1:14" s="25" customFormat="1" ht="12.75" customHeight="1" x14ac:dyDescent="0.2">
      <c r="A81" s="24"/>
      <c r="B81" s="72">
        <v>13</v>
      </c>
      <c r="D81" s="73" t="s">
        <v>197</v>
      </c>
      <c r="E81" s="24">
        <v>1</v>
      </c>
      <c r="F81" s="26"/>
      <c r="G81" s="24"/>
      <c r="H81" s="26"/>
      <c r="I81" s="24"/>
      <c r="J81" s="26"/>
      <c r="K81" s="24">
        <v>1</v>
      </c>
      <c r="L81" s="26"/>
      <c r="M81" s="26"/>
      <c r="N81" s="26"/>
    </row>
    <row r="82" spans="1:14" s="25" customFormat="1" ht="12.75" customHeight="1" x14ac:dyDescent="0.2">
      <c r="A82" s="24"/>
      <c r="B82" s="75"/>
      <c r="D82" s="73" t="s">
        <v>198</v>
      </c>
      <c r="E82" s="24"/>
      <c r="F82" s="26">
        <v>120919.49242269389</v>
      </c>
      <c r="G82" s="24"/>
      <c r="H82" s="26"/>
      <c r="I82" s="24"/>
      <c r="J82" s="26"/>
      <c r="K82" s="24"/>
      <c r="L82" s="26">
        <f t="shared" si="0"/>
        <v>124788.9161802201</v>
      </c>
      <c r="M82" s="26"/>
      <c r="N82" s="26"/>
    </row>
    <row r="83" spans="1:14" s="25" customFormat="1" ht="12.75" customHeight="1" x14ac:dyDescent="0.2">
      <c r="A83" s="24"/>
      <c r="B83" s="75"/>
      <c r="D83" s="73" t="s">
        <v>56</v>
      </c>
      <c r="E83" s="24"/>
      <c r="F83" s="26">
        <v>101255.52525887494</v>
      </c>
      <c r="G83" s="24"/>
      <c r="H83" s="26"/>
      <c r="I83" s="24"/>
      <c r="J83" s="26"/>
      <c r="K83" s="24"/>
      <c r="L83" s="26">
        <f t="shared" si="0"/>
        <v>104495.70206715894</v>
      </c>
      <c r="M83" s="26"/>
      <c r="N83" s="26"/>
    </row>
    <row r="84" spans="1:14" s="25" customFormat="1" ht="12.75" customHeight="1" x14ac:dyDescent="0.2">
      <c r="A84" s="24"/>
      <c r="B84" s="75"/>
      <c r="D84" s="73" t="s">
        <v>199</v>
      </c>
      <c r="E84" s="24"/>
      <c r="F84" s="26">
        <v>91407.974169274588</v>
      </c>
      <c r="G84" s="24"/>
      <c r="H84" s="26"/>
      <c r="I84" s="24"/>
      <c r="J84" s="26"/>
      <c r="K84" s="24"/>
      <c r="L84" s="26">
        <f t="shared" si="0"/>
        <v>94333.029342691385</v>
      </c>
      <c r="M84" s="26"/>
      <c r="N84" s="26"/>
    </row>
    <row r="85" spans="1:14" ht="12.75" customHeight="1" x14ac:dyDescent="0.2">
      <c r="B85" s="72">
        <v>14</v>
      </c>
      <c r="C85" s="73"/>
      <c r="D85" s="73" t="s">
        <v>31</v>
      </c>
      <c r="E85" s="74">
        <v>1</v>
      </c>
      <c r="F85" s="74">
        <v>119966.86537237799</v>
      </c>
      <c r="G85" s="74"/>
      <c r="I85" s="74"/>
      <c r="K85" s="74">
        <v>1</v>
      </c>
      <c r="L85" s="3">
        <f t="shared" si="0"/>
        <v>123805.80506429408</v>
      </c>
      <c r="M85" s="3"/>
      <c r="N85" s="3"/>
    </row>
    <row r="86" spans="1:14" ht="12.75" customHeight="1" x14ac:dyDescent="0.2">
      <c r="B86" s="72">
        <v>15</v>
      </c>
      <c r="C86" s="73"/>
      <c r="D86" s="73" t="s">
        <v>30</v>
      </c>
      <c r="E86" s="74">
        <v>1</v>
      </c>
      <c r="F86" s="74">
        <v>117181.44417838633</v>
      </c>
      <c r="G86" s="74"/>
      <c r="I86" s="74"/>
      <c r="K86" s="74">
        <v>1</v>
      </c>
      <c r="L86" s="3">
        <f t="shared" si="0"/>
        <v>120931.25039209469</v>
      </c>
      <c r="M86" s="3"/>
      <c r="N86" s="3"/>
    </row>
    <row r="87" spans="1:14" ht="12.75" customHeight="1" x14ac:dyDescent="0.2">
      <c r="B87" s="72">
        <v>16</v>
      </c>
      <c r="C87" s="73"/>
      <c r="D87" s="73" t="s">
        <v>29</v>
      </c>
      <c r="E87" s="74">
        <v>1</v>
      </c>
      <c r="F87" s="74">
        <v>113455.40512578146</v>
      </c>
      <c r="G87" s="74"/>
      <c r="I87" s="74"/>
      <c r="K87" s="74">
        <v>1</v>
      </c>
      <c r="L87" s="3">
        <f t="shared" si="0"/>
        <v>117085.97808980646</v>
      </c>
      <c r="M87" s="3"/>
      <c r="N87" s="3"/>
    </row>
    <row r="88" spans="1:14" ht="12.75" customHeight="1" x14ac:dyDescent="0.2">
      <c r="B88" s="72">
        <v>17</v>
      </c>
      <c r="C88" s="73"/>
      <c r="D88" s="73" t="s">
        <v>58</v>
      </c>
      <c r="E88" s="74">
        <v>1</v>
      </c>
      <c r="F88" s="74">
        <v>113454.90577621748</v>
      </c>
      <c r="G88" s="74"/>
      <c r="I88" s="74"/>
      <c r="K88" s="74">
        <v>1</v>
      </c>
      <c r="L88" s="3">
        <f t="shared" si="0"/>
        <v>117085.46276105643</v>
      </c>
      <c r="M88" s="3"/>
      <c r="N88" s="3"/>
    </row>
    <row r="89" spans="1:14" ht="12.75" customHeight="1" x14ac:dyDescent="0.2">
      <c r="B89" s="72">
        <v>18</v>
      </c>
      <c r="C89" s="73"/>
      <c r="D89" s="73" t="s">
        <v>28</v>
      </c>
      <c r="E89" s="74">
        <v>1</v>
      </c>
      <c r="F89" s="74">
        <v>113102.67342880153</v>
      </c>
      <c r="G89" s="74"/>
      <c r="I89" s="74"/>
      <c r="K89" s="74">
        <v>1</v>
      </c>
      <c r="L89" s="3">
        <f t="shared" si="0"/>
        <v>116721.95897852318</v>
      </c>
      <c r="M89" s="3"/>
      <c r="N89" s="3"/>
    </row>
    <row r="90" spans="1:14" ht="12.75" customHeight="1" x14ac:dyDescent="0.2">
      <c r="B90" s="72">
        <v>19</v>
      </c>
      <c r="C90" s="73"/>
      <c r="D90" s="73" t="s">
        <v>27</v>
      </c>
      <c r="E90" s="74">
        <v>1</v>
      </c>
      <c r="F90" s="74">
        <v>111453.28014151513</v>
      </c>
      <c r="G90" s="74"/>
      <c r="I90" s="74"/>
      <c r="K90" s="74">
        <v>1</v>
      </c>
      <c r="L90" s="3">
        <f t="shared" si="0"/>
        <v>115019.78510604362</v>
      </c>
      <c r="M90" s="3"/>
      <c r="N90" s="3"/>
    </row>
    <row r="91" spans="1:14" ht="12.75" customHeight="1" x14ac:dyDescent="0.2">
      <c r="B91" s="72">
        <v>20</v>
      </c>
      <c r="C91" s="73"/>
      <c r="D91" s="73" t="s">
        <v>97</v>
      </c>
      <c r="E91" s="74">
        <v>2</v>
      </c>
      <c r="F91" s="74">
        <v>111362.20271533229</v>
      </c>
      <c r="G91" s="74"/>
      <c r="I91" s="74"/>
      <c r="K91" s="74">
        <v>2</v>
      </c>
      <c r="L91" s="3">
        <f t="shared" si="0"/>
        <v>114925.79320222292</v>
      </c>
      <c r="M91" s="3"/>
      <c r="N91" s="3"/>
    </row>
    <row r="92" spans="1:14" ht="12.75" customHeight="1" x14ac:dyDescent="0.2">
      <c r="B92" s="72">
        <v>21</v>
      </c>
      <c r="C92" s="73"/>
      <c r="D92" s="73" t="s">
        <v>26</v>
      </c>
      <c r="E92" s="74">
        <v>3</v>
      </c>
      <c r="F92" s="74">
        <v>111360.54316953919</v>
      </c>
      <c r="G92" s="74"/>
      <c r="I92" s="74"/>
      <c r="K92" s="74">
        <v>3</v>
      </c>
      <c r="L92" s="3">
        <f t="shared" si="0"/>
        <v>114924.08055096444</v>
      </c>
      <c r="M92" s="3"/>
      <c r="N92" s="3"/>
    </row>
    <row r="93" spans="1:14" ht="12.75" customHeight="1" x14ac:dyDescent="0.2">
      <c r="B93" s="72">
        <v>22</v>
      </c>
      <c r="C93" s="73"/>
      <c r="D93" s="73" t="s">
        <v>25</v>
      </c>
      <c r="E93" s="74">
        <v>1</v>
      </c>
      <c r="F93" s="74">
        <v>104456.60680940168</v>
      </c>
      <c r="G93" s="74"/>
      <c r="I93" s="74"/>
      <c r="K93" s="74">
        <v>1</v>
      </c>
      <c r="L93" s="3">
        <f t="shared" si="0"/>
        <v>107799.21822730254</v>
      </c>
      <c r="M93" s="3"/>
      <c r="N93" s="3"/>
    </row>
    <row r="94" spans="1:14" ht="12.75" customHeight="1" x14ac:dyDescent="0.2">
      <c r="B94" s="72">
        <v>23</v>
      </c>
      <c r="C94" s="73"/>
      <c r="D94" s="73" t="s">
        <v>24</v>
      </c>
      <c r="E94" s="74">
        <v>1</v>
      </c>
      <c r="F94" s="74">
        <v>101944.42847926766</v>
      </c>
      <c r="G94" s="74"/>
      <c r="I94" s="74"/>
      <c r="K94" s="74">
        <v>1</v>
      </c>
      <c r="L94" s="3">
        <f t="shared" si="0"/>
        <v>105206.65019060422</v>
      </c>
      <c r="M94" s="3"/>
      <c r="N94" s="3"/>
    </row>
    <row r="95" spans="1:14" ht="12.75" customHeight="1" x14ac:dyDescent="0.2">
      <c r="B95" s="72">
        <v>24</v>
      </c>
      <c r="C95" s="73"/>
      <c r="D95" s="73" t="s">
        <v>23</v>
      </c>
      <c r="E95" s="74">
        <v>1</v>
      </c>
      <c r="F95" s="74">
        <v>101944.42223544694</v>
      </c>
      <c r="G95" s="74"/>
      <c r="I95" s="74"/>
      <c r="K95" s="74">
        <v>1</v>
      </c>
      <c r="L95" s="3">
        <f t="shared" si="0"/>
        <v>105206.64374698124</v>
      </c>
      <c r="M95" s="3"/>
      <c r="N95" s="3"/>
    </row>
    <row r="96" spans="1:14" s="25" customFormat="1" ht="12.75" customHeight="1" x14ac:dyDescent="0.2">
      <c r="A96" s="24"/>
      <c r="B96" s="72">
        <v>25</v>
      </c>
      <c r="D96" s="73" t="s">
        <v>99</v>
      </c>
      <c r="E96" s="26">
        <v>3</v>
      </c>
      <c r="F96" s="26"/>
      <c r="G96" s="26"/>
      <c r="H96" s="26"/>
      <c r="I96" s="26"/>
      <c r="J96" s="26"/>
      <c r="K96" s="26">
        <v>3</v>
      </c>
      <c r="L96" s="26"/>
      <c r="M96" s="3"/>
      <c r="N96" s="26"/>
    </row>
    <row r="97" spans="1:16" s="25" customFormat="1" ht="12.75" customHeight="1" x14ac:dyDescent="0.2">
      <c r="A97" s="24"/>
      <c r="D97" s="73" t="s">
        <v>100</v>
      </c>
      <c r="E97" s="26"/>
      <c r="F97" s="26">
        <v>92081.888971200009</v>
      </c>
      <c r="G97" s="26"/>
      <c r="H97" s="26"/>
      <c r="I97" s="26"/>
      <c r="J97" s="26"/>
      <c r="K97" s="26"/>
      <c r="L97" s="3">
        <f t="shared" ref="L97:L104" si="1">F97*(1+$O$8)</f>
        <v>95028.509418278409</v>
      </c>
      <c r="M97" s="26"/>
      <c r="N97" s="26"/>
    </row>
    <row r="98" spans="1:16" s="25" customFormat="1" ht="12.75" customHeight="1" x14ac:dyDescent="0.2">
      <c r="A98" s="24"/>
      <c r="B98" s="62"/>
      <c r="D98" s="73" t="s">
        <v>64</v>
      </c>
      <c r="E98" s="26"/>
      <c r="F98" s="26">
        <v>75684.5212608</v>
      </c>
      <c r="G98" s="26"/>
      <c r="H98" s="26"/>
      <c r="I98" s="26"/>
      <c r="J98" s="26"/>
      <c r="K98" s="26"/>
      <c r="L98" s="3">
        <f t="shared" si="1"/>
        <v>78106.425941145601</v>
      </c>
      <c r="M98" s="26"/>
      <c r="N98" s="26"/>
    </row>
    <row r="99" spans="1:16" s="25" customFormat="1" ht="12.75" customHeight="1" x14ac:dyDescent="0.2">
      <c r="A99" s="24"/>
      <c r="D99" s="73" t="s">
        <v>67</v>
      </c>
      <c r="E99" s="26"/>
      <c r="F99" s="26">
        <v>72774.396122400023</v>
      </c>
      <c r="G99" s="26"/>
      <c r="H99" s="26"/>
      <c r="I99" s="26"/>
      <c r="J99" s="26"/>
      <c r="K99" s="26"/>
      <c r="L99" s="3">
        <f t="shared" si="1"/>
        <v>75103.176798316825</v>
      </c>
      <c r="M99" s="26"/>
      <c r="N99" s="26"/>
    </row>
    <row r="100" spans="1:16" s="25" customFormat="1" ht="12.75" customHeight="1" x14ac:dyDescent="0.2">
      <c r="A100" s="24"/>
      <c r="D100" s="73" t="s">
        <v>101</v>
      </c>
      <c r="E100" s="26"/>
      <c r="F100" s="26">
        <v>69975.335443200005</v>
      </c>
      <c r="G100" s="26"/>
      <c r="H100" s="26"/>
      <c r="I100" s="26"/>
      <c r="J100" s="26"/>
      <c r="K100" s="26"/>
      <c r="L100" s="3">
        <f t="shared" si="1"/>
        <v>72214.546177382406</v>
      </c>
      <c r="M100" s="26"/>
      <c r="N100" s="26"/>
    </row>
    <row r="101" spans="1:16" s="25" customFormat="1" ht="12.75" customHeight="1" x14ac:dyDescent="0.2">
      <c r="A101" s="24"/>
      <c r="B101" s="62"/>
      <c r="D101" s="73" t="s">
        <v>102</v>
      </c>
      <c r="E101" s="26"/>
      <c r="F101" s="26">
        <v>67283.794612800004</v>
      </c>
      <c r="G101" s="26"/>
      <c r="H101" s="26"/>
      <c r="I101" s="26"/>
      <c r="J101" s="26"/>
      <c r="K101" s="26"/>
      <c r="L101" s="3">
        <f t="shared" si="1"/>
        <v>69436.87604040961</v>
      </c>
      <c r="M101" s="26"/>
      <c r="N101" s="26"/>
    </row>
    <row r="102" spans="1:16" s="25" customFormat="1" ht="12.75" customHeight="1" x14ac:dyDescent="0.2">
      <c r="A102" s="24"/>
      <c r="B102" s="62"/>
      <c r="D102" s="73" t="s">
        <v>103</v>
      </c>
      <c r="E102" s="26"/>
      <c r="F102" s="26">
        <v>59815.300500000005</v>
      </c>
      <c r="G102" s="26"/>
      <c r="H102" s="26"/>
      <c r="I102" s="26"/>
      <c r="J102" s="26"/>
      <c r="K102" s="26"/>
      <c r="L102" s="3">
        <f t="shared" si="1"/>
        <v>61729.39011600001</v>
      </c>
      <c r="M102" s="26"/>
      <c r="N102" s="26"/>
    </row>
    <row r="103" spans="1:16" s="25" customFormat="1" ht="12.75" customHeight="1" x14ac:dyDescent="0.2">
      <c r="A103" s="24"/>
      <c r="D103" s="73" t="s">
        <v>122</v>
      </c>
      <c r="E103" s="26"/>
      <c r="F103" s="26">
        <v>55301.829924000012</v>
      </c>
      <c r="G103" s="26"/>
      <c r="H103" s="26"/>
      <c r="I103" s="26"/>
      <c r="J103" s="26"/>
      <c r="K103" s="26"/>
      <c r="L103" s="3">
        <f t="shared" si="1"/>
        <v>57071.488481568013</v>
      </c>
      <c r="M103" s="26"/>
      <c r="N103" s="26"/>
    </row>
    <row r="104" spans="1:16" s="25" customFormat="1" ht="12.75" customHeight="1" x14ac:dyDescent="0.2">
      <c r="A104" s="24"/>
      <c r="D104" s="73" t="s">
        <v>123</v>
      </c>
      <c r="E104" s="26"/>
      <c r="F104" s="26">
        <v>51129.823483200002</v>
      </c>
      <c r="G104" s="26"/>
      <c r="H104" s="26"/>
      <c r="I104" s="26"/>
      <c r="J104" s="26"/>
      <c r="K104" s="26"/>
      <c r="L104" s="3">
        <f t="shared" si="1"/>
        <v>52765.977834662401</v>
      </c>
      <c r="M104" s="26"/>
      <c r="N104" s="26"/>
    </row>
    <row r="105" spans="1:16" s="25" customFormat="1" ht="12.75" customHeight="1" x14ac:dyDescent="0.2">
      <c r="A105" s="24"/>
      <c r="B105" s="62">
        <v>26</v>
      </c>
      <c r="D105" s="73" t="s">
        <v>104</v>
      </c>
      <c r="E105" s="26">
        <v>4</v>
      </c>
      <c r="F105" s="26"/>
      <c r="G105" s="26"/>
      <c r="H105" s="26"/>
      <c r="I105" s="26"/>
      <c r="J105" s="26"/>
      <c r="K105" s="26">
        <v>4</v>
      </c>
      <c r="L105" s="26"/>
      <c r="M105" s="26"/>
      <c r="N105" s="26"/>
    </row>
    <row r="106" spans="1:16" ht="12.75" customHeight="1" x14ac:dyDescent="0.2">
      <c r="B106" s="61"/>
      <c r="C106" s="1"/>
      <c r="D106" s="73" t="s">
        <v>105</v>
      </c>
      <c r="E106" s="3"/>
      <c r="F106" s="3">
        <v>90223.098822050422</v>
      </c>
      <c r="I106" s="3"/>
      <c r="L106" s="3">
        <f t="shared" ref="L106:L124" si="2">F106*(1+$O$8)</f>
        <v>93110.237984356034</v>
      </c>
      <c r="M106" s="3"/>
      <c r="N106" s="3"/>
    </row>
    <row r="107" spans="1:16" ht="12.75" customHeight="1" x14ac:dyDescent="0.2">
      <c r="B107" s="61"/>
      <c r="C107" s="1"/>
      <c r="D107" s="73" t="s">
        <v>129</v>
      </c>
      <c r="E107" s="3"/>
      <c r="F107" s="3">
        <v>88540.823181600019</v>
      </c>
      <c r="L107" s="3">
        <f t="shared" si="2"/>
        <v>91374.129523411219</v>
      </c>
      <c r="M107" s="3"/>
      <c r="N107" s="3"/>
    </row>
    <row r="108" spans="1:16" ht="12.75" customHeight="1" x14ac:dyDescent="0.2">
      <c r="B108" s="61"/>
      <c r="C108" s="1"/>
      <c r="D108" s="73" t="s">
        <v>106</v>
      </c>
      <c r="E108" s="3"/>
      <c r="F108" s="3">
        <v>86753.211172356023</v>
      </c>
      <c r="I108" s="3"/>
      <c r="L108" s="3">
        <f t="shared" si="2"/>
        <v>89529.313929871423</v>
      </c>
      <c r="M108" s="3"/>
      <c r="N108" s="3"/>
    </row>
    <row r="109" spans="1:16" ht="12.75" customHeight="1" x14ac:dyDescent="0.2">
      <c r="B109" s="61"/>
      <c r="C109" s="1"/>
      <c r="D109" s="73" t="s">
        <v>107</v>
      </c>
      <c r="E109" s="3"/>
      <c r="F109" s="3">
        <v>83415.761982573604</v>
      </c>
      <c r="I109" s="3"/>
      <c r="L109" s="3">
        <f t="shared" si="2"/>
        <v>86085.066366015963</v>
      </c>
      <c r="M109" s="3"/>
      <c r="N109" s="3"/>
    </row>
    <row r="110" spans="1:16" ht="12.75" customHeight="1" x14ac:dyDescent="0.2">
      <c r="B110" s="61"/>
      <c r="C110" s="1"/>
      <c r="D110" s="73" t="s">
        <v>68</v>
      </c>
      <c r="E110" s="3"/>
      <c r="F110" s="3">
        <v>74157.1096487256</v>
      </c>
      <c r="I110" s="3"/>
      <c r="L110" s="3">
        <f t="shared" si="2"/>
        <v>76530.137157484816</v>
      </c>
      <c r="M110" s="3"/>
      <c r="N110" s="3"/>
    </row>
    <row r="111" spans="1:16" ht="12.75" customHeight="1" x14ac:dyDescent="0.2">
      <c r="B111" s="61"/>
      <c r="C111" s="1"/>
      <c r="D111" s="73" t="s">
        <v>70</v>
      </c>
      <c r="E111" s="3"/>
      <c r="F111" s="3">
        <v>71304.866816620808</v>
      </c>
      <c r="I111" s="3"/>
      <c r="L111" s="3">
        <f t="shared" si="2"/>
        <v>73586.62255475267</v>
      </c>
      <c r="M111" s="3"/>
      <c r="N111" s="3"/>
    </row>
    <row r="112" spans="1:16" ht="12.75" customHeight="1" x14ac:dyDescent="0.2">
      <c r="B112" s="61"/>
      <c r="C112" s="1"/>
      <c r="D112" s="73" t="s">
        <v>108</v>
      </c>
      <c r="E112" s="3"/>
      <c r="F112" s="3">
        <v>65925.457372195204</v>
      </c>
      <c r="G112" s="3"/>
      <c r="I112" s="3"/>
      <c r="L112" s="3">
        <f t="shared" si="2"/>
        <v>68035.072008105446</v>
      </c>
      <c r="M112" s="3"/>
      <c r="N112" s="3"/>
      <c r="P112" s="2"/>
    </row>
    <row r="113" spans="1:17" s="41" customFormat="1" ht="12.75" customHeight="1" x14ac:dyDescent="0.25">
      <c r="A113" s="39"/>
      <c r="B113" s="64"/>
      <c r="C113" s="64"/>
      <c r="D113" s="73" t="s">
        <v>130</v>
      </c>
      <c r="E113" s="39"/>
      <c r="F113" s="40">
        <v>62207.912520000005</v>
      </c>
      <c r="G113" s="39"/>
      <c r="H113" s="39"/>
      <c r="I113" s="40"/>
      <c r="J113" s="39"/>
      <c r="K113" s="39"/>
      <c r="L113" s="3">
        <f t="shared" si="2"/>
        <v>64198.565720640006</v>
      </c>
      <c r="M113" s="3"/>
      <c r="N113" s="3"/>
      <c r="O113" s="40"/>
      <c r="P113" s="40"/>
    </row>
    <row r="114" spans="1:17" ht="12.75" customHeight="1" x14ac:dyDescent="0.2">
      <c r="B114" s="61"/>
      <c r="C114" s="64"/>
      <c r="D114" s="73" t="s">
        <v>109</v>
      </c>
      <c r="E114" s="3"/>
      <c r="F114" s="3">
        <v>56352.564692555999</v>
      </c>
      <c r="G114" s="3"/>
      <c r="I114" s="3"/>
      <c r="L114" s="3">
        <f t="shared" si="2"/>
        <v>58155.846762717796</v>
      </c>
      <c r="M114" s="3"/>
      <c r="N114" s="3"/>
      <c r="P114" s="2"/>
    </row>
    <row r="115" spans="1:17" s="43" customFormat="1" ht="12.75" customHeight="1" x14ac:dyDescent="0.2">
      <c r="A115" s="42"/>
      <c r="B115" s="65"/>
      <c r="C115" s="64"/>
      <c r="D115" s="73" t="s">
        <v>131</v>
      </c>
      <c r="E115" s="3"/>
      <c r="F115" s="3">
        <v>47272.10583120001</v>
      </c>
      <c r="G115" s="3"/>
      <c r="H115" s="3"/>
      <c r="I115" s="3"/>
      <c r="J115" s="3"/>
      <c r="K115" s="3"/>
      <c r="L115" s="3">
        <f t="shared" si="2"/>
        <v>48784.813217798408</v>
      </c>
      <c r="M115" s="3"/>
      <c r="N115" s="3"/>
    </row>
    <row r="116" spans="1:17" ht="12.75" customHeight="1" x14ac:dyDescent="0.2">
      <c r="B116" s="61"/>
      <c r="C116" s="64"/>
      <c r="D116" s="73" t="s">
        <v>140</v>
      </c>
      <c r="E116" s="3"/>
      <c r="F116" s="3">
        <v>47272.10583120001</v>
      </c>
      <c r="G116" s="3"/>
      <c r="I116" s="3"/>
      <c r="L116" s="3">
        <f t="shared" si="2"/>
        <v>48784.813217798408</v>
      </c>
      <c r="M116" s="3"/>
      <c r="N116" s="3"/>
      <c r="Q116" s="2"/>
    </row>
    <row r="117" spans="1:17" ht="12.75" customHeight="1" x14ac:dyDescent="0.2">
      <c r="B117" s="61"/>
      <c r="C117" s="1"/>
      <c r="D117" s="73" t="s">
        <v>132</v>
      </c>
      <c r="E117" s="3"/>
      <c r="F117" s="3">
        <v>47272.10583120001</v>
      </c>
      <c r="G117" s="3"/>
      <c r="I117" s="3"/>
      <c r="L117" s="3">
        <f t="shared" si="2"/>
        <v>48784.813217798408</v>
      </c>
      <c r="M117" s="3"/>
      <c r="N117" s="3"/>
      <c r="Q117" s="2"/>
    </row>
    <row r="118" spans="1:17" ht="12.75" customHeight="1" x14ac:dyDescent="0.2">
      <c r="B118" s="61"/>
      <c r="C118" s="1"/>
      <c r="D118" s="73" t="s">
        <v>133</v>
      </c>
      <c r="E118" s="3"/>
      <c r="F118" s="3">
        <v>45454.902232800006</v>
      </c>
      <c r="G118" s="3"/>
      <c r="I118" s="3"/>
      <c r="L118" s="3">
        <f t="shared" si="2"/>
        <v>46909.45910424961</v>
      </c>
      <c r="M118" s="3"/>
      <c r="N118" s="3"/>
      <c r="Q118" s="2"/>
    </row>
    <row r="119" spans="1:17" ht="12.75" customHeight="1" x14ac:dyDescent="0.2">
      <c r="B119" s="61"/>
      <c r="C119" s="1"/>
      <c r="D119" s="73" t="s">
        <v>134</v>
      </c>
      <c r="E119" s="3"/>
      <c r="F119" s="3">
        <v>38854.837668000007</v>
      </c>
      <c r="G119" s="3"/>
      <c r="I119" s="3"/>
      <c r="L119" s="3">
        <f t="shared" si="2"/>
        <v>40098.19247337601</v>
      </c>
      <c r="M119" s="3"/>
      <c r="N119" s="3"/>
      <c r="Q119" s="2"/>
    </row>
    <row r="120" spans="1:17" ht="12.75" customHeight="1" x14ac:dyDescent="0.2">
      <c r="B120" s="5">
        <v>27</v>
      </c>
      <c r="C120" s="1"/>
      <c r="D120" s="73" t="s">
        <v>125</v>
      </c>
      <c r="E120" s="3">
        <v>1</v>
      </c>
      <c r="F120" s="3">
        <v>85135.634124000018</v>
      </c>
      <c r="G120" s="3"/>
      <c r="I120" s="3"/>
      <c r="K120" s="3">
        <v>1</v>
      </c>
      <c r="L120" s="3">
        <f t="shared" si="2"/>
        <v>87859.974415968027</v>
      </c>
      <c r="M120" s="3"/>
      <c r="N120" s="3"/>
      <c r="P120" s="2"/>
    </row>
    <row r="121" spans="1:17" ht="12.75" customHeight="1" x14ac:dyDescent="0.2">
      <c r="B121" s="5">
        <v>28</v>
      </c>
      <c r="C121" s="73"/>
      <c r="D121" s="73" t="s">
        <v>63</v>
      </c>
      <c r="E121" s="2">
        <v>1</v>
      </c>
      <c r="F121" s="3">
        <v>78712.800079200009</v>
      </c>
      <c r="K121" s="2">
        <v>1</v>
      </c>
      <c r="L121" s="3">
        <f t="shared" si="2"/>
        <v>81231.609681734408</v>
      </c>
      <c r="M121" s="3"/>
      <c r="N121" s="3"/>
    </row>
    <row r="122" spans="1:17" ht="12.75" customHeight="1" x14ac:dyDescent="0.2">
      <c r="B122" s="5">
        <v>29</v>
      </c>
      <c r="C122" s="73"/>
      <c r="D122" s="73" t="s">
        <v>124</v>
      </c>
      <c r="E122" s="2">
        <v>1</v>
      </c>
      <c r="F122" s="3">
        <v>78712.800079200009</v>
      </c>
      <c r="K122" s="2">
        <v>1</v>
      </c>
      <c r="L122" s="3">
        <f t="shared" si="2"/>
        <v>81231.609681734408</v>
      </c>
      <c r="M122" s="3"/>
      <c r="N122" s="3"/>
    </row>
    <row r="123" spans="1:17" ht="12.75" customHeight="1" x14ac:dyDescent="0.2">
      <c r="B123" s="5">
        <v>30</v>
      </c>
      <c r="C123" s="73"/>
      <c r="D123" s="73" t="s">
        <v>98</v>
      </c>
      <c r="E123" s="74">
        <v>2</v>
      </c>
      <c r="F123" s="74">
        <v>77183.019774337401</v>
      </c>
      <c r="G123" s="74"/>
      <c r="I123" s="74"/>
      <c r="K123" s="74">
        <v>2</v>
      </c>
      <c r="L123" s="3">
        <f t="shared" si="2"/>
        <v>79652.8764071162</v>
      </c>
      <c r="M123" s="3"/>
      <c r="N123" s="3"/>
    </row>
    <row r="124" spans="1:17" ht="12.75" customHeight="1" x14ac:dyDescent="0.2">
      <c r="B124" s="5">
        <v>31</v>
      </c>
      <c r="C124" s="73"/>
      <c r="D124" s="73" t="s">
        <v>65</v>
      </c>
      <c r="E124" s="2">
        <v>1</v>
      </c>
      <c r="F124" s="3">
        <v>75684.5212608</v>
      </c>
      <c r="K124" s="2">
        <v>1</v>
      </c>
      <c r="L124" s="3">
        <f t="shared" si="2"/>
        <v>78106.425941145601</v>
      </c>
      <c r="M124" s="3"/>
      <c r="N124" s="3"/>
    </row>
    <row r="125" spans="1:17" ht="12.75" customHeight="1" x14ac:dyDescent="0.2">
      <c r="B125" s="5">
        <v>32</v>
      </c>
      <c r="C125" s="1"/>
      <c r="D125" s="73" t="s">
        <v>110</v>
      </c>
      <c r="E125" s="3">
        <v>6</v>
      </c>
      <c r="F125" s="3"/>
      <c r="G125" s="3"/>
      <c r="I125" s="3"/>
      <c r="K125" s="3">
        <v>6</v>
      </c>
      <c r="M125" s="3"/>
      <c r="O125" s="2"/>
      <c r="P125" s="2"/>
    </row>
    <row r="126" spans="1:17" ht="12.75" customHeight="1" x14ac:dyDescent="0.2">
      <c r="C126" s="1"/>
      <c r="D126" s="73" t="s">
        <v>111</v>
      </c>
      <c r="E126" s="3"/>
      <c r="F126" s="3">
        <v>74157.1096487256</v>
      </c>
      <c r="G126" s="3"/>
      <c r="I126" s="3"/>
      <c r="L126" s="3">
        <f t="shared" ref="L126:L133" si="3">F126*(1+$O$8)</f>
        <v>76530.137157484816</v>
      </c>
      <c r="M126" s="3"/>
      <c r="N126" s="3"/>
      <c r="O126" s="3"/>
      <c r="P126" s="3"/>
    </row>
    <row r="127" spans="1:17" ht="12.75" customHeight="1" x14ac:dyDescent="0.2">
      <c r="C127" s="1"/>
      <c r="D127" s="73" t="s">
        <v>112</v>
      </c>
      <c r="E127" s="3"/>
      <c r="F127" s="3">
        <v>71304.866816620808</v>
      </c>
      <c r="G127" s="3"/>
      <c r="I127" s="3"/>
      <c r="L127" s="3">
        <f t="shared" si="3"/>
        <v>73586.62255475267</v>
      </c>
      <c r="M127" s="3"/>
      <c r="N127" s="3"/>
      <c r="P127" s="2"/>
    </row>
    <row r="128" spans="1:17" s="25" customFormat="1" ht="12.75" customHeight="1" x14ac:dyDescent="0.2">
      <c r="A128" s="24"/>
      <c r="B128" s="62"/>
      <c r="D128" s="73" t="s">
        <v>76</v>
      </c>
      <c r="E128" s="26"/>
      <c r="F128" s="26">
        <v>68562.186710443202</v>
      </c>
      <c r="G128" s="26"/>
      <c r="H128" s="26"/>
      <c r="I128" s="26"/>
      <c r="J128" s="26"/>
      <c r="K128" s="26"/>
      <c r="L128" s="3">
        <f t="shared" si="3"/>
        <v>70756.176685177386</v>
      </c>
      <c r="M128" s="26"/>
      <c r="N128" s="3"/>
    </row>
    <row r="129" spans="1:17" ht="12.75" customHeight="1" x14ac:dyDescent="0.2">
      <c r="C129" s="1"/>
      <c r="D129" s="73" t="s">
        <v>113</v>
      </c>
      <c r="E129" s="3"/>
      <c r="F129" s="3">
        <v>52101.290129380803</v>
      </c>
      <c r="G129" s="3"/>
      <c r="I129" s="3"/>
      <c r="L129" s="3">
        <f t="shared" si="3"/>
        <v>53768.531413520992</v>
      </c>
      <c r="M129" s="3"/>
      <c r="N129" s="3"/>
      <c r="P129" s="2"/>
    </row>
    <row r="130" spans="1:17" ht="12.75" customHeight="1" x14ac:dyDescent="0.2">
      <c r="C130" s="1"/>
      <c r="D130" s="73" t="s">
        <v>90</v>
      </c>
      <c r="E130" s="3"/>
      <c r="F130" s="3">
        <v>46318.545375223199</v>
      </c>
      <c r="G130" s="3"/>
      <c r="I130" s="3"/>
      <c r="L130" s="3">
        <f t="shared" si="3"/>
        <v>47800.738827230343</v>
      </c>
      <c r="M130" s="3"/>
      <c r="N130" s="3"/>
      <c r="P130" s="2"/>
    </row>
    <row r="131" spans="1:17" ht="12.75" customHeight="1" x14ac:dyDescent="0.2">
      <c r="B131" s="5">
        <v>33</v>
      </c>
      <c r="C131" s="73"/>
      <c r="D131" s="73" t="s">
        <v>120</v>
      </c>
      <c r="E131" s="2">
        <v>1</v>
      </c>
      <c r="F131" s="3">
        <v>72774.396122400023</v>
      </c>
      <c r="K131" s="2">
        <v>1</v>
      </c>
      <c r="L131" s="3">
        <f t="shared" si="3"/>
        <v>75103.176798316825</v>
      </c>
      <c r="M131" s="3"/>
      <c r="N131" s="3"/>
    </row>
    <row r="132" spans="1:17" ht="12.75" customHeight="1" x14ac:dyDescent="0.2">
      <c r="B132" s="5">
        <v>34</v>
      </c>
      <c r="C132" s="73"/>
      <c r="D132" s="73" t="s">
        <v>66</v>
      </c>
      <c r="E132" s="2">
        <v>1</v>
      </c>
      <c r="F132" s="3">
        <v>72774.396122400023</v>
      </c>
      <c r="K132" s="2">
        <v>1</v>
      </c>
      <c r="L132" s="3">
        <f t="shared" si="3"/>
        <v>75103.176798316825</v>
      </c>
      <c r="M132" s="3"/>
      <c r="N132" s="3"/>
    </row>
    <row r="133" spans="1:17" ht="12.75" customHeight="1" x14ac:dyDescent="0.2">
      <c r="B133" s="5">
        <v>35</v>
      </c>
      <c r="C133" s="73"/>
      <c r="D133" s="73" t="s">
        <v>69</v>
      </c>
      <c r="E133" s="2">
        <v>1</v>
      </c>
      <c r="F133" s="3">
        <v>69975.335443200005</v>
      </c>
      <c r="K133" s="2">
        <v>1</v>
      </c>
      <c r="L133" s="3">
        <f t="shared" si="3"/>
        <v>72214.546177382406</v>
      </c>
      <c r="M133" s="3"/>
      <c r="N133" s="3"/>
    </row>
    <row r="134" spans="1:17" ht="12.75" customHeight="1" x14ac:dyDescent="0.2">
      <c r="B134" s="5">
        <v>36</v>
      </c>
      <c r="C134" s="1"/>
      <c r="D134" s="73" t="s">
        <v>114</v>
      </c>
      <c r="E134" s="3">
        <v>22</v>
      </c>
      <c r="F134" s="3"/>
      <c r="G134" s="3"/>
      <c r="I134" s="3"/>
      <c r="J134" s="26"/>
      <c r="K134" s="3">
        <v>22</v>
      </c>
      <c r="M134" s="3"/>
      <c r="N134" s="26"/>
      <c r="O134" s="47"/>
      <c r="P134" s="47"/>
      <c r="Q134" s="2"/>
    </row>
    <row r="135" spans="1:17" ht="12.75" customHeight="1" x14ac:dyDescent="0.2">
      <c r="C135" s="1"/>
      <c r="D135" s="73" t="s">
        <v>115</v>
      </c>
      <c r="E135" s="3"/>
      <c r="F135" s="3">
        <v>67283.794612800004</v>
      </c>
      <c r="G135" s="26"/>
      <c r="I135" s="3"/>
      <c r="J135" s="26"/>
      <c r="L135" s="3">
        <f t="shared" ref="L135:L145" si="4">F135*(1+$O$8)</f>
        <v>69436.87604040961</v>
      </c>
      <c r="M135" s="3"/>
      <c r="N135" s="26"/>
      <c r="O135" s="2"/>
      <c r="P135" s="2"/>
    </row>
    <row r="136" spans="1:17" ht="12.75" customHeight="1" x14ac:dyDescent="0.2">
      <c r="B136" s="61"/>
      <c r="C136" s="1"/>
      <c r="D136" s="73" t="s">
        <v>116</v>
      </c>
      <c r="E136" s="3"/>
      <c r="F136" s="3">
        <v>67283.794612800004</v>
      </c>
      <c r="G136" s="26"/>
      <c r="I136" s="3"/>
      <c r="J136" s="26"/>
      <c r="L136" s="3">
        <f t="shared" si="4"/>
        <v>69436.87604040961</v>
      </c>
      <c r="M136" s="3"/>
      <c r="N136" s="26"/>
      <c r="O136" s="2"/>
      <c r="P136" s="2"/>
    </row>
    <row r="137" spans="1:17" ht="12.75" customHeight="1" x14ac:dyDescent="0.2">
      <c r="B137" s="61"/>
      <c r="C137" s="1"/>
      <c r="D137" s="73" t="s">
        <v>117</v>
      </c>
      <c r="E137" s="3"/>
      <c r="F137" s="3">
        <v>62207.912520000005</v>
      </c>
      <c r="G137" s="3"/>
      <c r="I137" s="3"/>
      <c r="J137" s="26"/>
      <c r="L137" s="3">
        <f t="shared" si="4"/>
        <v>64198.565720640006</v>
      </c>
      <c r="M137" s="3"/>
      <c r="N137" s="26"/>
      <c r="O137" s="2"/>
      <c r="P137" s="2"/>
    </row>
    <row r="138" spans="1:17" s="25" customFormat="1" ht="12.75" customHeight="1" x14ac:dyDescent="0.2">
      <c r="A138" s="24"/>
      <c r="B138" s="62"/>
      <c r="D138" s="73" t="s">
        <v>80</v>
      </c>
      <c r="E138" s="26"/>
      <c r="F138" s="26">
        <v>59815.300500000005</v>
      </c>
      <c r="G138" s="26"/>
      <c r="H138" s="26"/>
      <c r="I138" s="26"/>
      <c r="J138" s="26"/>
      <c r="K138" s="26"/>
      <c r="L138" s="3">
        <f t="shared" si="4"/>
        <v>61729.39011600001</v>
      </c>
      <c r="M138" s="26"/>
      <c r="N138" s="26"/>
    </row>
    <row r="139" spans="1:17" ht="12.75" customHeight="1" x14ac:dyDescent="0.2">
      <c r="B139" s="61"/>
      <c r="C139" s="1"/>
      <c r="D139" s="73" t="s">
        <v>118</v>
      </c>
      <c r="E139" s="3"/>
      <c r="F139" s="3">
        <v>59815.300500000005</v>
      </c>
      <c r="G139" s="26"/>
      <c r="I139" s="3"/>
      <c r="J139" s="26"/>
      <c r="L139" s="3">
        <f t="shared" si="4"/>
        <v>61729.39011600001</v>
      </c>
      <c r="M139" s="3"/>
      <c r="N139" s="26"/>
      <c r="O139" s="2"/>
      <c r="P139" s="2"/>
    </row>
    <row r="140" spans="1:17" s="25" customFormat="1" ht="12.75" customHeight="1" x14ac:dyDescent="0.2">
      <c r="A140" s="24"/>
      <c r="B140" s="62"/>
      <c r="D140" s="73" t="s">
        <v>87</v>
      </c>
      <c r="E140" s="26"/>
      <c r="F140" s="26">
        <v>53175.063684000015</v>
      </c>
      <c r="G140" s="26"/>
      <c r="H140" s="26"/>
      <c r="I140" s="26"/>
      <c r="J140" s="26"/>
      <c r="K140" s="26"/>
      <c r="L140" s="3">
        <f t="shared" si="4"/>
        <v>54876.665721888014</v>
      </c>
      <c r="M140" s="26"/>
      <c r="N140" s="26"/>
    </row>
    <row r="141" spans="1:17" ht="12.75" customHeight="1" x14ac:dyDescent="0.2">
      <c r="B141" s="61"/>
      <c r="C141" s="1"/>
      <c r="D141" s="73" t="s">
        <v>119</v>
      </c>
      <c r="E141" s="3"/>
      <c r="F141" s="3">
        <v>53175.063684000015</v>
      </c>
      <c r="G141" s="26"/>
      <c r="I141" s="3"/>
      <c r="J141" s="26"/>
      <c r="L141" s="3">
        <f t="shared" si="4"/>
        <v>54876.665721888014</v>
      </c>
      <c r="M141" s="3"/>
      <c r="N141" s="26"/>
      <c r="O141" s="2"/>
      <c r="P141" s="2"/>
    </row>
    <row r="142" spans="1:17" s="25" customFormat="1" ht="12.75" customHeight="1" x14ac:dyDescent="0.2">
      <c r="A142" s="24"/>
      <c r="B142" s="62"/>
      <c r="D142" s="73" t="s">
        <v>89</v>
      </c>
      <c r="E142" s="26"/>
      <c r="F142" s="26">
        <v>47272.10583120001</v>
      </c>
      <c r="G142" s="26"/>
      <c r="H142" s="26"/>
      <c r="I142" s="26"/>
      <c r="J142" s="26"/>
      <c r="K142" s="26"/>
      <c r="L142" s="3">
        <f t="shared" si="4"/>
        <v>48784.813217798408</v>
      </c>
      <c r="M142" s="26"/>
      <c r="N142" s="26"/>
    </row>
    <row r="143" spans="1:17" s="25" customFormat="1" ht="12.75" customHeight="1" x14ac:dyDescent="0.2">
      <c r="A143" s="24"/>
      <c r="B143" s="62"/>
      <c r="D143" s="73" t="s">
        <v>139</v>
      </c>
      <c r="E143" s="26"/>
      <c r="F143" s="26">
        <v>38854.837668000007</v>
      </c>
      <c r="G143" s="26"/>
      <c r="H143" s="26"/>
      <c r="I143" s="26"/>
      <c r="J143" s="26"/>
      <c r="K143" s="26"/>
      <c r="L143" s="3">
        <f t="shared" si="4"/>
        <v>40098.19247337601</v>
      </c>
      <c r="M143" s="26"/>
      <c r="N143" s="26"/>
    </row>
    <row r="144" spans="1:17" ht="12.75" customHeight="1" x14ac:dyDescent="0.2">
      <c r="B144" s="5">
        <v>37</v>
      </c>
      <c r="C144" s="73"/>
      <c r="D144" s="73" t="s">
        <v>72</v>
      </c>
      <c r="E144" s="2">
        <v>1</v>
      </c>
      <c r="F144" s="3">
        <v>67283.794612800004</v>
      </c>
      <c r="K144" s="2">
        <v>1</v>
      </c>
      <c r="L144" s="3">
        <f t="shared" si="4"/>
        <v>69436.87604040961</v>
      </c>
      <c r="M144" s="3"/>
      <c r="N144" s="3"/>
    </row>
    <row r="145" spans="1:16" ht="12.75" customHeight="1" x14ac:dyDescent="0.2">
      <c r="B145" s="5">
        <v>38</v>
      </c>
      <c r="C145" s="73"/>
      <c r="D145" s="73" t="s">
        <v>74</v>
      </c>
      <c r="E145" s="2">
        <v>1</v>
      </c>
      <c r="F145" s="3">
        <v>67283.794612800004</v>
      </c>
      <c r="K145" s="2">
        <v>1</v>
      </c>
      <c r="L145" s="3">
        <f t="shared" si="4"/>
        <v>69436.87604040961</v>
      </c>
      <c r="M145" s="3"/>
      <c r="N145" s="3"/>
    </row>
    <row r="146" spans="1:16" ht="12.75" customHeight="1" x14ac:dyDescent="0.2">
      <c r="B146" s="5">
        <v>39</v>
      </c>
      <c r="C146" s="73"/>
      <c r="D146" s="73" t="s">
        <v>136</v>
      </c>
      <c r="E146" s="2">
        <v>3</v>
      </c>
      <c r="F146" s="3"/>
      <c r="K146" s="2">
        <v>3</v>
      </c>
    </row>
    <row r="147" spans="1:16" s="41" customFormat="1" ht="12.75" customHeight="1" x14ac:dyDescent="0.25">
      <c r="A147" s="39"/>
      <c r="C147" s="64"/>
      <c r="D147" s="73" t="s">
        <v>137</v>
      </c>
      <c r="E147" s="39"/>
      <c r="F147" s="40">
        <v>67283.794612800004</v>
      </c>
      <c r="G147" s="39"/>
      <c r="H147" s="39"/>
      <c r="I147" s="40"/>
      <c r="J147" s="39"/>
      <c r="K147" s="39"/>
      <c r="L147" s="3">
        <f t="shared" ref="L147:L160" si="5">F147*(1+$O$8)</f>
        <v>69436.87604040961</v>
      </c>
      <c r="M147" s="39"/>
      <c r="N147" s="40"/>
      <c r="O147" s="40"/>
      <c r="P147" s="40"/>
    </row>
    <row r="148" spans="1:16" ht="12.75" customHeight="1" x14ac:dyDescent="0.2">
      <c r="C148" s="73"/>
      <c r="D148" s="73" t="s">
        <v>121</v>
      </c>
      <c r="F148" s="3">
        <v>57514.848350400018</v>
      </c>
      <c r="K148" s="2"/>
      <c r="L148" s="3">
        <f t="shared" si="5"/>
        <v>59355.323497612822</v>
      </c>
      <c r="M148" s="39"/>
      <c r="N148" s="40"/>
    </row>
    <row r="149" spans="1:16" ht="12.75" customHeight="1" x14ac:dyDescent="0.2">
      <c r="B149" s="1"/>
      <c r="C149" s="73"/>
      <c r="D149" s="73" t="s">
        <v>85</v>
      </c>
      <c r="F149" s="3">
        <v>53175.063684000015</v>
      </c>
      <c r="K149" s="2"/>
      <c r="L149" s="3">
        <f t="shared" si="5"/>
        <v>54876.665721888014</v>
      </c>
      <c r="M149" s="39"/>
      <c r="N149" s="40"/>
    </row>
    <row r="150" spans="1:16" s="45" customFormat="1" ht="12.75" customHeight="1" x14ac:dyDescent="0.2">
      <c r="A150" s="44"/>
      <c r="B150" s="60"/>
      <c r="D150" s="73" t="s">
        <v>135</v>
      </c>
      <c r="E150" s="46"/>
      <c r="F150" s="46">
        <v>49163.746248000003</v>
      </c>
      <c r="G150" s="46"/>
      <c r="H150" s="26"/>
      <c r="I150" s="46"/>
      <c r="J150" s="26"/>
      <c r="K150" s="46"/>
      <c r="L150" s="3">
        <f t="shared" si="5"/>
        <v>50736.986127936005</v>
      </c>
      <c r="M150" s="39"/>
      <c r="N150" s="40"/>
    </row>
    <row r="151" spans="1:16" ht="12.75" customHeight="1" x14ac:dyDescent="0.2">
      <c r="B151" s="5">
        <v>40</v>
      </c>
      <c r="C151" s="73"/>
      <c r="D151" s="73" t="s">
        <v>75</v>
      </c>
      <c r="E151" s="2">
        <v>1</v>
      </c>
      <c r="F151" s="3">
        <v>67283.794612800004</v>
      </c>
      <c r="K151" s="2">
        <v>1</v>
      </c>
      <c r="L151" s="3">
        <f t="shared" si="5"/>
        <v>69436.87604040961</v>
      </c>
      <c r="M151" s="3"/>
      <c r="N151" s="3"/>
    </row>
    <row r="152" spans="1:16" ht="12.75" customHeight="1" x14ac:dyDescent="0.2">
      <c r="B152" s="5">
        <v>41</v>
      </c>
      <c r="C152" s="73"/>
      <c r="D152" s="73" t="s">
        <v>78</v>
      </c>
      <c r="E152" s="2">
        <v>1</v>
      </c>
      <c r="F152" s="3">
        <v>64696.229020800012</v>
      </c>
      <c r="K152" s="2">
        <v>1</v>
      </c>
      <c r="L152" s="3">
        <f t="shared" si="5"/>
        <v>66766.508349465614</v>
      </c>
      <c r="M152" s="3"/>
      <c r="N152" s="3"/>
    </row>
    <row r="153" spans="1:16" ht="12.75" customHeight="1" x14ac:dyDescent="0.2">
      <c r="B153" s="5">
        <v>42</v>
      </c>
      <c r="C153" s="73"/>
      <c r="D153" s="73" t="s">
        <v>79</v>
      </c>
      <c r="E153" s="2">
        <v>1</v>
      </c>
      <c r="F153" s="3">
        <v>62207.912520000005</v>
      </c>
      <c r="K153" s="2">
        <v>1</v>
      </c>
      <c r="L153" s="3">
        <f t="shared" si="5"/>
        <v>64198.565720640006</v>
      </c>
      <c r="M153" s="3"/>
      <c r="N153" s="3"/>
    </row>
    <row r="154" spans="1:16" ht="12.75" customHeight="1" x14ac:dyDescent="0.2">
      <c r="B154" s="5">
        <v>43</v>
      </c>
      <c r="C154" s="73"/>
      <c r="D154" s="73" t="s">
        <v>81</v>
      </c>
      <c r="E154" s="2">
        <v>1</v>
      </c>
      <c r="F154" s="3">
        <v>57514.848350400018</v>
      </c>
      <c r="K154" s="2">
        <v>1</v>
      </c>
      <c r="L154" s="3">
        <f t="shared" si="5"/>
        <v>59355.323497612822</v>
      </c>
      <c r="M154" s="3"/>
      <c r="N154" s="3"/>
    </row>
    <row r="155" spans="1:16" ht="12.75" customHeight="1" x14ac:dyDescent="0.2">
      <c r="B155" s="5">
        <v>44</v>
      </c>
      <c r="C155" s="73"/>
      <c r="D155" s="73" t="s">
        <v>84</v>
      </c>
      <c r="E155" s="2">
        <v>1</v>
      </c>
      <c r="F155" s="3">
        <v>55301.829924000012</v>
      </c>
      <c r="K155" s="2">
        <v>1</v>
      </c>
      <c r="L155" s="3">
        <f t="shared" si="5"/>
        <v>57071.488481568013</v>
      </c>
      <c r="M155" s="3"/>
      <c r="N155" s="3"/>
    </row>
    <row r="156" spans="1:16" ht="12.75" customHeight="1" x14ac:dyDescent="0.2">
      <c r="B156" s="5">
        <v>45</v>
      </c>
      <c r="C156" s="73"/>
      <c r="D156" s="73" t="s">
        <v>83</v>
      </c>
      <c r="E156" s="2">
        <v>1</v>
      </c>
      <c r="F156" s="3">
        <v>55301.829924000012</v>
      </c>
      <c r="K156" s="2">
        <v>1</v>
      </c>
      <c r="L156" s="3">
        <f t="shared" si="5"/>
        <v>57071.488481568013</v>
      </c>
      <c r="M156" s="3"/>
      <c r="N156" s="3"/>
    </row>
    <row r="157" spans="1:16" ht="12.75" customHeight="1" x14ac:dyDescent="0.2">
      <c r="B157" s="5">
        <v>46</v>
      </c>
      <c r="C157" s="73"/>
      <c r="D157" s="73" t="s">
        <v>86</v>
      </c>
      <c r="E157" s="2">
        <v>1</v>
      </c>
      <c r="F157" s="3">
        <v>53175.063684000015</v>
      </c>
      <c r="K157" s="2">
        <v>1</v>
      </c>
      <c r="L157" s="3">
        <f t="shared" si="5"/>
        <v>54876.665721888014</v>
      </c>
      <c r="M157" s="3"/>
      <c r="N157" s="3"/>
    </row>
    <row r="158" spans="1:16" ht="12.75" customHeight="1" x14ac:dyDescent="0.2">
      <c r="B158" s="5">
        <v>47</v>
      </c>
      <c r="C158" s="73"/>
      <c r="D158" s="73" t="s">
        <v>88</v>
      </c>
      <c r="E158" s="2">
        <v>6</v>
      </c>
      <c r="F158" s="3">
        <v>51129.823483200002</v>
      </c>
      <c r="K158" s="2">
        <v>6</v>
      </c>
      <c r="L158" s="3">
        <f t="shared" si="5"/>
        <v>52765.977834662401</v>
      </c>
      <c r="M158" s="3"/>
      <c r="N158" s="3"/>
    </row>
    <row r="159" spans="1:16" ht="12.75" customHeight="1" x14ac:dyDescent="0.2">
      <c r="B159" s="5">
        <v>48</v>
      </c>
      <c r="C159" s="73"/>
      <c r="D159" s="73" t="s">
        <v>91</v>
      </c>
      <c r="E159" s="2">
        <v>1</v>
      </c>
      <c r="F159" s="3">
        <v>43706.227768800003</v>
      </c>
      <c r="K159" s="2">
        <v>1</v>
      </c>
      <c r="L159" s="3">
        <f t="shared" si="5"/>
        <v>45104.827057401606</v>
      </c>
      <c r="M159" s="3"/>
      <c r="N159" s="3"/>
    </row>
    <row r="160" spans="1:16" ht="12.75" customHeight="1" x14ac:dyDescent="0.2">
      <c r="B160" s="5">
        <v>49</v>
      </c>
      <c r="C160" s="73"/>
      <c r="D160" s="73" t="s">
        <v>92</v>
      </c>
      <c r="E160" s="2">
        <v>4</v>
      </c>
      <c r="F160" s="3">
        <v>42024.900902400004</v>
      </c>
      <c r="K160" s="2">
        <v>4</v>
      </c>
      <c r="L160" s="3">
        <f t="shared" si="5"/>
        <v>43369.697731276807</v>
      </c>
      <c r="M160" s="3"/>
      <c r="N160" s="3"/>
    </row>
    <row r="161" spans="1:14" ht="12.75" customHeight="1" x14ac:dyDescent="0.2">
      <c r="B161" s="72"/>
      <c r="C161" s="73"/>
      <c r="D161" s="76" t="s">
        <v>1</v>
      </c>
      <c r="E161" s="77">
        <f>SUM(E14:E160)</f>
        <v>99</v>
      </c>
      <c r="F161" s="74"/>
      <c r="G161" s="6">
        <f>SUM(G14:G160)</f>
        <v>0</v>
      </c>
      <c r="I161" s="6">
        <f>SUM(I14:I160)</f>
        <v>0</v>
      </c>
      <c r="K161" s="6">
        <f>SUM(K14:K160)</f>
        <v>99</v>
      </c>
      <c r="M161" s="6">
        <f>SUM(M14:M160)</f>
        <v>0</v>
      </c>
      <c r="N161" s="3"/>
    </row>
    <row r="162" spans="1:14" ht="12.75" customHeight="1" x14ac:dyDescent="0.2">
      <c r="C162" s="73"/>
      <c r="F162" s="3"/>
      <c r="N162" s="3"/>
    </row>
    <row r="163" spans="1:14" ht="12.75" customHeight="1" x14ac:dyDescent="0.2">
      <c r="C163" s="73"/>
      <c r="D163" s="1" t="s">
        <v>4</v>
      </c>
      <c r="E163" s="3"/>
      <c r="F163" s="3"/>
      <c r="M163" s="3"/>
      <c r="N163" s="3"/>
    </row>
    <row r="164" spans="1:14" ht="12.75" customHeight="1" x14ac:dyDescent="0.2">
      <c r="C164" s="73"/>
      <c r="D164" s="1" t="s">
        <v>9</v>
      </c>
      <c r="E164" s="3"/>
      <c r="F164" s="3"/>
      <c r="M164" s="3"/>
      <c r="N164" s="3"/>
    </row>
    <row r="165" spans="1:14" ht="12.75" customHeight="1" x14ac:dyDescent="0.2">
      <c r="B165" s="72">
        <v>50</v>
      </c>
      <c r="C165" s="73"/>
      <c r="D165" s="73" t="s">
        <v>22</v>
      </c>
      <c r="E165" s="78">
        <v>2</v>
      </c>
      <c r="F165" s="74">
        <v>146201.49233742928</v>
      </c>
      <c r="K165" s="3">
        <v>2</v>
      </c>
      <c r="L165" s="3">
        <f t="shared" ref="L165:L166" si="6">F165*(1+$O$8)</f>
        <v>150879.94009222701</v>
      </c>
      <c r="M165" s="3"/>
      <c r="N165" s="3"/>
    </row>
    <row r="166" spans="1:14" ht="12.75" customHeight="1" x14ac:dyDescent="0.2">
      <c r="B166" s="72">
        <v>51</v>
      </c>
      <c r="C166" s="73"/>
      <c r="D166" s="73" t="s">
        <v>21</v>
      </c>
      <c r="E166" s="78">
        <v>1</v>
      </c>
      <c r="F166" s="74">
        <v>132733.10317528041</v>
      </c>
      <c r="K166" s="9">
        <v>1</v>
      </c>
      <c r="L166" s="3">
        <f t="shared" si="6"/>
        <v>136980.56247688938</v>
      </c>
      <c r="M166" s="3"/>
      <c r="N166" s="3"/>
    </row>
    <row r="167" spans="1:14" ht="12.75" customHeight="1" x14ac:dyDescent="0.25">
      <c r="B167" s="79"/>
      <c r="C167" s="73"/>
      <c r="D167" s="76" t="s">
        <v>1</v>
      </c>
      <c r="E167" s="80">
        <f>SUM(E165:E166)</f>
        <v>3</v>
      </c>
      <c r="F167" s="79"/>
      <c r="G167" s="80">
        <f>SUM(G165:G166)</f>
        <v>0</v>
      </c>
      <c r="I167" s="80">
        <f>SUM(I165:I166)</f>
        <v>0</v>
      </c>
      <c r="K167" s="78">
        <f>SUM(K165:K166)</f>
        <v>3</v>
      </c>
      <c r="M167" s="80">
        <f>SUM(M165:M166)</f>
        <v>0</v>
      </c>
      <c r="N167" s="3"/>
    </row>
    <row r="168" spans="1:14" ht="12.75" customHeight="1" x14ac:dyDescent="0.2">
      <c r="C168" s="73"/>
      <c r="D168" s="7"/>
      <c r="E168" s="3"/>
      <c r="F168" s="3"/>
      <c r="M168" s="3"/>
      <c r="N168" s="3"/>
    </row>
    <row r="169" spans="1:14" ht="12.75" customHeight="1" x14ac:dyDescent="0.2">
      <c r="C169" s="73"/>
      <c r="D169" s="1" t="s">
        <v>20</v>
      </c>
      <c r="E169" s="3"/>
      <c r="F169" s="3"/>
      <c r="M169" s="3"/>
      <c r="N169" s="3"/>
    </row>
    <row r="170" spans="1:14" ht="12.75" customHeight="1" x14ac:dyDescent="0.2">
      <c r="C170" s="73"/>
      <c r="D170" s="1" t="s">
        <v>9</v>
      </c>
      <c r="E170" s="3"/>
      <c r="F170" s="3"/>
      <c r="M170" s="3"/>
      <c r="N170" s="3"/>
    </row>
    <row r="171" spans="1:14" ht="12.75" customHeight="1" x14ac:dyDescent="0.2">
      <c r="B171" s="72">
        <v>52</v>
      </c>
      <c r="C171" s="73"/>
      <c r="D171" s="73" t="s">
        <v>8</v>
      </c>
      <c r="E171" s="78">
        <v>41</v>
      </c>
      <c r="F171" s="74">
        <v>111362.19918689592</v>
      </c>
      <c r="K171" s="3">
        <v>41</v>
      </c>
      <c r="L171" s="3">
        <f t="shared" ref="L171:L172" si="7">F171*(1+$O$8)</f>
        <v>114925.78956087658</v>
      </c>
      <c r="M171" s="3"/>
      <c r="N171" s="3"/>
    </row>
    <row r="172" spans="1:14" ht="12.75" customHeight="1" x14ac:dyDescent="0.2">
      <c r="B172" s="72">
        <v>53</v>
      </c>
      <c r="C172" s="73"/>
      <c r="D172" s="73" t="s">
        <v>7</v>
      </c>
      <c r="E172" s="81">
        <v>71</v>
      </c>
      <c r="F172" s="74">
        <v>56046.251420603228</v>
      </c>
      <c r="J172" s="74"/>
      <c r="K172" s="9">
        <v>71</v>
      </c>
      <c r="L172" s="3">
        <f t="shared" si="7"/>
        <v>57839.731466062534</v>
      </c>
      <c r="M172" s="3"/>
      <c r="N172" s="3"/>
    </row>
    <row r="173" spans="1:14" ht="12.75" customHeight="1" x14ac:dyDescent="0.2">
      <c r="B173" s="72"/>
      <c r="C173" s="73"/>
      <c r="D173" s="76" t="s">
        <v>1</v>
      </c>
      <c r="E173" s="78">
        <f>SUM(E171:E172)</f>
        <v>112</v>
      </c>
      <c r="F173" s="74"/>
      <c r="G173" s="80">
        <f>SUM(G171:G172)</f>
        <v>0</v>
      </c>
      <c r="I173" s="80">
        <f>SUM(I171:I172)</f>
        <v>0</v>
      </c>
      <c r="K173" s="78">
        <f>SUM(K171:K172)</f>
        <v>112</v>
      </c>
      <c r="M173" s="80">
        <f>SUM(M171:M172)</f>
        <v>0</v>
      </c>
      <c r="N173" s="3"/>
    </row>
    <row r="174" spans="1:14" ht="12.75" customHeight="1" x14ac:dyDescent="0.2">
      <c r="C174" s="73"/>
      <c r="F174" s="3"/>
      <c r="N174" s="3"/>
    </row>
    <row r="175" spans="1:14" s="25" customFormat="1" ht="12.75" customHeight="1" x14ac:dyDescent="0.2">
      <c r="A175" s="24"/>
      <c r="B175" s="62"/>
      <c r="D175" s="25" t="s">
        <v>93</v>
      </c>
      <c r="E175" s="24"/>
      <c r="F175" s="26"/>
      <c r="G175" s="24"/>
      <c r="H175" s="26"/>
      <c r="I175" s="24"/>
      <c r="J175" s="26"/>
      <c r="K175" s="24"/>
      <c r="L175" s="26"/>
      <c r="M175" s="26"/>
      <c r="N175" s="26"/>
    </row>
    <row r="176" spans="1:14" s="25" customFormat="1" ht="12.75" customHeight="1" x14ac:dyDescent="0.2">
      <c r="A176" s="24"/>
      <c r="B176" s="62"/>
      <c r="D176" s="25" t="s">
        <v>138</v>
      </c>
      <c r="E176" s="24"/>
      <c r="F176" s="26"/>
      <c r="G176" s="24"/>
      <c r="H176" s="26"/>
      <c r="I176" s="24"/>
      <c r="J176" s="26"/>
      <c r="K176" s="24"/>
      <c r="L176" s="26"/>
      <c r="M176" s="26"/>
      <c r="N176" s="26"/>
    </row>
    <row r="177" spans="1:14" s="25" customFormat="1" ht="12.75" customHeight="1" x14ac:dyDescent="0.2">
      <c r="A177" s="24"/>
      <c r="B177" s="72">
        <v>54</v>
      </c>
      <c r="D177" s="73" t="s">
        <v>200</v>
      </c>
      <c r="E177" s="24">
        <v>9</v>
      </c>
      <c r="F177" s="26"/>
      <c r="G177" s="24"/>
      <c r="H177" s="26"/>
      <c r="I177" s="24"/>
      <c r="J177" s="26"/>
      <c r="K177" s="24">
        <v>9</v>
      </c>
      <c r="L177" s="26"/>
      <c r="M177" s="26"/>
      <c r="N177" s="26"/>
    </row>
    <row r="178" spans="1:14" s="25" customFormat="1" ht="12.75" customHeight="1" x14ac:dyDescent="0.2">
      <c r="A178" s="24"/>
      <c r="B178" s="82"/>
      <c r="D178" s="73" t="s">
        <v>201</v>
      </c>
      <c r="E178" s="24"/>
      <c r="F178" s="26">
        <v>104891</v>
      </c>
      <c r="G178" s="24"/>
      <c r="H178" s="26"/>
      <c r="I178" s="24"/>
      <c r="J178" s="26"/>
      <c r="K178" s="24"/>
      <c r="L178" s="26">
        <f t="shared" ref="L178:L180" si="8">F178*(1+$O$8)</f>
        <v>108247.512</v>
      </c>
      <c r="M178" s="26"/>
      <c r="N178" s="26"/>
    </row>
    <row r="179" spans="1:14" s="25" customFormat="1" ht="12.75" customHeight="1" x14ac:dyDescent="0.2">
      <c r="A179" s="24"/>
      <c r="B179" s="82"/>
      <c r="D179" s="73" t="s">
        <v>202</v>
      </c>
      <c r="E179" s="24"/>
      <c r="F179" s="26">
        <v>56046</v>
      </c>
      <c r="G179" s="24"/>
      <c r="H179" s="26"/>
      <c r="I179" s="24"/>
      <c r="J179" s="26"/>
      <c r="K179" s="24"/>
      <c r="L179" s="26">
        <f t="shared" si="8"/>
        <v>57839.472000000002</v>
      </c>
      <c r="M179" s="26"/>
      <c r="N179" s="26"/>
    </row>
    <row r="180" spans="1:14" s="25" customFormat="1" ht="12.75" customHeight="1" x14ac:dyDescent="0.2">
      <c r="A180" s="24"/>
      <c r="B180" s="82"/>
      <c r="D180" s="73" t="s">
        <v>203</v>
      </c>
      <c r="E180" s="24"/>
      <c r="F180" s="26">
        <v>41955.5988</v>
      </c>
      <c r="G180" s="24"/>
      <c r="H180" s="26"/>
      <c r="I180" s="24"/>
      <c r="J180" s="26"/>
      <c r="K180" s="24"/>
      <c r="L180" s="26">
        <f t="shared" si="8"/>
        <v>43298.177961599999</v>
      </c>
      <c r="M180" s="26"/>
      <c r="N180" s="26"/>
    </row>
    <row r="181" spans="1:14" s="25" customFormat="1" ht="12.75" customHeight="1" x14ac:dyDescent="0.2">
      <c r="A181" s="24"/>
      <c r="B181" s="71"/>
      <c r="D181" s="25" t="s">
        <v>204</v>
      </c>
      <c r="E181" s="83">
        <f>SUM(E177:E180)</f>
        <v>9</v>
      </c>
      <c r="F181" s="26"/>
      <c r="G181" s="83">
        <f>SUM(G177:G180)</f>
        <v>0</v>
      </c>
      <c r="H181" s="26"/>
      <c r="I181" s="83">
        <f>SUM(I177:I180)</f>
        <v>0</v>
      </c>
      <c r="J181" s="26"/>
      <c r="K181" s="83">
        <f>SUM(K177:K180)</f>
        <v>9</v>
      </c>
      <c r="L181" s="26"/>
      <c r="M181" s="83">
        <f>SUM(M177:M180)</f>
        <v>0</v>
      </c>
      <c r="N181" s="26"/>
    </row>
    <row r="182" spans="1:14" s="25" customFormat="1" ht="12.75" customHeight="1" x14ac:dyDescent="0.2">
      <c r="A182" s="24"/>
      <c r="B182" s="71"/>
      <c r="E182" s="24"/>
      <c r="F182" s="26"/>
      <c r="G182" s="24"/>
      <c r="H182" s="26"/>
      <c r="I182" s="24"/>
      <c r="J182" s="26"/>
      <c r="K182" s="24"/>
      <c r="L182" s="26"/>
      <c r="M182" s="26"/>
      <c r="N182" s="26"/>
    </row>
    <row r="183" spans="1:14" ht="12.75" customHeight="1" x14ac:dyDescent="0.2">
      <c r="C183" s="73"/>
      <c r="D183" s="66" t="s">
        <v>19</v>
      </c>
      <c r="E183" s="3"/>
      <c r="F183" s="3"/>
      <c r="M183" s="3"/>
      <c r="N183" s="3"/>
    </row>
    <row r="184" spans="1:14" ht="12.75" customHeight="1" x14ac:dyDescent="0.2">
      <c r="C184" s="73"/>
      <c r="D184" s="66"/>
      <c r="E184" s="3"/>
      <c r="F184" s="3"/>
      <c r="M184" s="3"/>
      <c r="N184" s="3"/>
    </row>
    <row r="185" spans="1:14" ht="12.75" customHeight="1" x14ac:dyDescent="0.2">
      <c r="C185" s="73"/>
      <c r="D185" s="1" t="s">
        <v>4</v>
      </c>
      <c r="E185" s="3"/>
      <c r="F185" s="3"/>
      <c r="M185" s="3"/>
      <c r="N185" s="3"/>
    </row>
    <row r="186" spans="1:14" ht="12.75" customHeight="1" x14ac:dyDescent="0.2">
      <c r="C186" s="73"/>
      <c r="D186" s="1" t="s">
        <v>12</v>
      </c>
      <c r="E186" s="3"/>
      <c r="F186" s="3"/>
      <c r="M186" s="3"/>
      <c r="N186" s="3"/>
    </row>
    <row r="187" spans="1:14" ht="12.75" customHeight="1" x14ac:dyDescent="0.2">
      <c r="B187" s="72">
        <v>55</v>
      </c>
      <c r="C187" s="73"/>
      <c r="D187" s="73" t="s">
        <v>18</v>
      </c>
      <c r="E187" s="78">
        <v>1</v>
      </c>
      <c r="F187" s="74">
        <v>111360.54316953919</v>
      </c>
      <c r="K187" s="3">
        <v>1</v>
      </c>
      <c r="L187" s="3">
        <f t="shared" ref="L187:L188" si="9">F187*(1+$O$8)</f>
        <v>114924.08055096444</v>
      </c>
      <c r="M187" s="3"/>
      <c r="N187" s="3"/>
    </row>
    <row r="188" spans="1:14" ht="12.75" customHeight="1" x14ac:dyDescent="0.2">
      <c r="B188" s="72">
        <v>56</v>
      </c>
      <c r="C188" s="73"/>
      <c r="D188" s="73" t="s">
        <v>17</v>
      </c>
      <c r="E188" s="81">
        <v>1</v>
      </c>
      <c r="F188" s="74">
        <v>94341.652794597103</v>
      </c>
      <c r="K188" s="9">
        <v>1</v>
      </c>
      <c r="L188" s="3">
        <f t="shared" si="9"/>
        <v>97360.58568402422</v>
      </c>
      <c r="M188" s="3"/>
      <c r="N188" s="3"/>
    </row>
    <row r="189" spans="1:14" ht="12.75" customHeight="1" x14ac:dyDescent="0.2">
      <c r="B189" s="72"/>
      <c r="C189" s="73"/>
      <c r="D189" s="76" t="s">
        <v>1</v>
      </c>
      <c r="E189" s="78">
        <f>SUM(E187:E188)</f>
        <v>2</v>
      </c>
      <c r="F189" s="74"/>
      <c r="G189" s="6">
        <f>SUM(G187:G188)</f>
        <v>0</v>
      </c>
      <c r="I189" s="6">
        <f>SUM(I187:I188)</f>
        <v>0</v>
      </c>
      <c r="K189" s="3">
        <f>SUM(K187:K188)</f>
        <v>2</v>
      </c>
      <c r="M189" s="6">
        <f>SUM(M187:M188)</f>
        <v>0</v>
      </c>
      <c r="N189" s="3"/>
    </row>
    <row r="190" spans="1:14" ht="12.75" customHeight="1" x14ac:dyDescent="0.2">
      <c r="C190" s="73"/>
      <c r="D190" s="7"/>
      <c r="E190" s="3"/>
      <c r="F190" s="3"/>
      <c r="M190" s="3"/>
      <c r="N190" s="3"/>
    </row>
    <row r="191" spans="1:14" ht="12.75" customHeight="1" x14ac:dyDescent="0.2">
      <c r="C191" s="73"/>
      <c r="D191" s="1" t="s">
        <v>4</v>
      </c>
      <c r="E191" s="3"/>
      <c r="F191" s="3"/>
      <c r="M191" s="3"/>
      <c r="N191" s="3"/>
    </row>
    <row r="192" spans="1:14" ht="12.75" customHeight="1" x14ac:dyDescent="0.2">
      <c r="C192" s="73"/>
      <c r="D192" s="1" t="s">
        <v>9</v>
      </c>
      <c r="E192" s="3"/>
      <c r="F192" s="3"/>
      <c r="M192" s="3"/>
      <c r="N192" s="3"/>
    </row>
    <row r="193" spans="2:14" ht="12.75" customHeight="1" x14ac:dyDescent="0.2">
      <c r="B193" s="72">
        <v>57</v>
      </c>
      <c r="C193" s="73"/>
      <c r="D193" s="73" t="s">
        <v>16</v>
      </c>
      <c r="E193" s="78">
        <v>1</v>
      </c>
      <c r="F193" s="74">
        <v>127510.02443220683</v>
      </c>
      <c r="K193" s="3">
        <v>1</v>
      </c>
      <c r="L193" s="3">
        <f t="shared" ref="L193:L194" si="10">F193*(1+$O$8)</f>
        <v>131590.34521403746</v>
      </c>
      <c r="M193" s="3"/>
      <c r="N193" s="3"/>
    </row>
    <row r="194" spans="2:14" ht="12.75" customHeight="1" x14ac:dyDescent="0.2">
      <c r="B194" s="72">
        <v>58</v>
      </c>
      <c r="C194" s="73"/>
      <c r="D194" s="73" t="s">
        <v>8</v>
      </c>
      <c r="E194" s="81">
        <v>12</v>
      </c>
      <c r="F194" s="74">
        <v>111362.19918689592</v>
      </c>
      <c r="K194" s="9">
        <v>12</v>
      </c>
      <c r="L194" s="3">
        <f t="shared" si="10"/>
        <v>114925.78956087658</v>
      </c>
      <c r="M194" s="3"/>
      <c r="N194" s="3"/>
    </row>
    <row r="195" spans="2:14" ht="12.75" customHeight="1" x14ac:dyDescent="0.2">
      <c r="B195" s="72"/>
      <c r="C195" s="73"/>
      <c r="D195" s="76" t="s">
        <v>1</v>
      </c>
      <c r="E195" s="78">
        <f>SUM(E193:E194)</f>
        <v>13</v>
      </c>
      <c r="F195" s="78"/>
      <c r="G195" s="6">
        <f>SUM(G193:G194)</f>
        <v>0</v>
      </c>
      <c r="I195" s="6">
        <f>SUM(I193:I194)</f>
        <v>0</v>
      </c>
      <c r="K195" s="3">
        <f>SUM(K193:K194)</f>
        <v>13</v>
      </c>
      <c r="M195" s="6">
        <f>SUM(M193:M194)</f>
        <v>0</v>
      </c>
      <c r="N195" s="3"/>
    </row>
    <row r="196" spans="2:14" ht="12.75" customHeight="1" x14ac:dyDescent="0.2">
      <c r="C196" s="73"/>
    </row>
    <row r="197" spans="2:14" ht="12.75" customHeight="1" x14ac:dyDescent="0.2">
      <c r="C197" s="73"/>
      <c r="D197" s="1" t="s">
        <v>93</v>
      </c>
      <c r="E197" s="78"/>
      <c r="F197" s="78"/>
      <c r="G197" s="3"/>
      <c r="I197" s="3"/>
    </row>
    <row r="198" spans="2:14" ht="12.75" customHeight="1" x14ac:dyDescent="0.2">
      <c r="C198" s="73"/>
      <c r="D198" s="1" t="s">
        <v>138</v>
      </c>
      <c r="E198" s="78"/>
      <c r="F198" s="78"/>
      <c r="G198" s="3"/>
      <c r="I198" s="3"/>
    </row>
    <row r="199" spans="2:14" ht="12.75" customHeight="1" x14ac:dyDescent="0.2">
      <c r="B199" s="5">
        <v>59</v>
      </c>
      <c r="C199" s="73"/>
      <c r="D199" s="1" t="s">
        <v>94</v>
      </c>
      <c r="E199" s="78">
        <v>1</v>
      </c>
      <c r="F199" s="74">
        <v>59815.300500000005</v>
      </c>
      <c r="G199" s="78"/>
      <c r="H199" s="78"/>
      <c r="I199" s="78"/>
      <c r="J199" s="78"/>
      <c r="K199" s="78">
        <v>1</v>
      </c>
      <c r="L199" s="3">
        <f t="shared" ref="L199:L201" si="11">F199*(1+$O$8)</f>
        <v>61729.39011600001</v>
      </c>
      <c r="M199" s="3"/>
      <c r="N199" s="3"/>
    </row>
    <row r="200" spans="2:14" ht="12.75" customHeight="1" x14ac:dyDescent="0.2">
      <c r="B200" s="5">
        <v>60</v>
      </c>
      <c r="C200" s="73"/>
      <c r="D200" s="1" t="s">
        <v>95</v>
      </c>
      <c r="E200" s="78">
        <v>1</v>
      </c>
      <c r="F200" s="74">
        <v>51129.823483200002</v>
      </c>
      <c r="G200" s="78"/>
      <c r="H200" s="78"/>
      <c r="I200" s="78"/>
      <c r="J200" s="78"/>
      <c r="K200" s="78">
        <v>1</v>
      </c>
      <c r="L200" s="3">
        <f t="shared" si="11"/>
        <v>52765.977834662401</v>
      </c>
      <c r="M200" s="3"/>
      <c r="N200" s="3"/>
    </row>
    <row r="201" spans="2:14" ht="12.75" customHeight="1" x14ac:dyDescent="0.2">
      <c r="B201" s="5">
        <v>61</v>
      </c>
      <c r="C201" s="73"/>
      <c r="D201" s="1" t="s">
        <v>92</v>
      </c>
      <c r="E201" s="78">
        <v>2</v>
      </c>
      <c r="F201" s="74">
        <v>42024.900902400004</v>
      </c>
      <c r="G201" s="78"/>
      <c r="K201" s="78">
        <v>2</v>
      </c>
      <c r="L201" s="3">
        <f t="shared" si="11"/>
        <v>43369.697731276807</v>
      </c>
      <c r="M201" s="3"/>
      <c r="N201" s="3"/>
    </row>
    <row r="202" spans="2:14" ht="12.75" customHeight="1" x14ac:dyDescent="0.2">
      <c r="C202" s="73"/>
      <c r="D202" s="76" t="s">
        <v>1</v>
      </c>
      <c r="E202" s="80">
        <f>SUM(E199:E201)</f>
        <v>4</v>
      </c>
      <c r="F202" s="78"/>
      <c r="G202" s="80">
        <f>SUM(G199:G201)</f>
        <v>0</v>
      </c>
      <c r="I202" s="80">
        <f>SUM(I199:I201)</f>
        <v>0</v>
      </c>
      <c r="K202" s="80">
        <f>SUM(K199:K201)</f>
        <v>4</v>
      </c>
      <c r="M202" s="80">
        <f>SUM(M199:M201)</f>
        <v>0</v>
      </c>
    </row>
    <row r="203" spans="2:14" ht="12.75" customHeight="1" x14ac:dyDescent="0.2">
      <c r="B203" s="72"/>
      <c r="C203" s="73"/>
      <c r="D203" s="76"/>
      <c r="E203" s="78"/>
      <c r="F203" s="78"/>
      <c r="G203" s="3"/>
      <c r="I203" s="3"/>
    </row>
    <row r="204" spans="2:14" ht="12.75" customHeight="1" x14ac:dyDescent="0.2">
      <c r="C204" s="73"/>
      <c r="D204" s="1" t="s">
        <v>60</v>
      </c>
      <c r="E204" s="6">
        <f>E202+E195+E189+E181+E173+E161+E167</f>
        <v>242</v>
      </c>
      <c r="F204" s="3"/>
      <c r="G204" s="6">
        <f>G202+G195+G189+G181+G173+G161+G167</f>
        <v>0</v>
      </c>
      <c r="I204" s="6">
        <f>I202+I195+I189+I181+I173+I161+I167</f>
        <v>0</v>
      </c>
      <c r="K204" s="6">
        <f>K202+K195+K189+K181+K173+K161+K167</f>
        <v>242</v>
      </c>
      <c r="M204" s="6">
        <f>M202+M195+M189+M181+M173+M161+M167</f>
        <v>0</v>
      </c>
      <c r="N204" s="3"/>
    </row>
    <row r="205" spans="2:14" ht="12.75" customHeight="1" x14ac:dyDescent="0.2">
      <c r="C205" s="73"/>
    </row>
    <row r="206" spans="2:14" ht="12.75" customHeight="1" x14ac:dyDescent="0.2">
      <c r="C206" s="73"/>
      <c r="E206" s="3"/>
      <c r="F206" s="3"/>
      <c r="M206" s="3"/>
      <c r="N206" s="3"/>
    </row>
    <row r="207" spans="2:14" ht="12.75" customHeight="1" x14ac:dyDescent="0.2">
      <c r="C207" s="73"/>
      <c r="D207" s="66" t="s">
        <v>15</v>
      </c>
      <c r="E207" s="3"/>
      <c r="F207" s="3"/>
      <c r="M207" s="3"/>
      <c r="N207" s="3"/>
    </row>
    <row r="208" spans="2:14" ht="12.75" customHeight="1" x14ac:dyDescent="0.2">
      <c r="C208" s="73"/>
      <c r="D208" s="66"/>
      <c r="E208" s="3"/>
      <c r="F208" s="3"/>
      <c r="M208" s="3"/>
      <c r="N208" s="3"/>
    </row>
    <row r="209" spans="1:18" ht="12.75" customHeight="1" x14ac:dyDescent="0.2">
      <c r="C209" s="73"/>
      <c r="D209" s="1" t="s">
        <v>4</v>
      </c>
      <c r="E209" s="3"/>
      <c r="F209" s="3"/>
      <c r="M209" s="3"/>
      <c r="N209" s="3"/>
    </row>
    <row r="210" spans="1:18" ht="12.75" customHeight="1" x14ac:dyDescent="0.2">
      <c r="C210" s="73"/>
      <c r="D210" s="1" t="s">
        <v>12</v>
      </c>
      <c r="E210" s="3"/>
      <c r="F210" s="3"/>
      <c r="M210" s="3"/>
      <c r="N210" s="3"/>
    </row>
    <row r="211" spans="1:18" s="25" customFormat="1" ht="12.6" customHeight="1" x14ac:dyDescent="0.2">
      <c r="A211" s="24"/>
      <c r="B211" s="5">
        <v>62</v>
      </c>
      <c r="D211" s="73" t="s">
        <v>148</v>
      </c>
      <c r="E211" s="24">
        <v>1</v>
      </c>
      <c r="F211" s="26"/>
      <c r="G211" s="24"/>
      <c r="H211" s="26"/>
      <c r="I211" s="24"/>
      <c r="J211" s="26"/>
      <c r="K211" s="24">
        <v>1</v>
      </c>
      <c r="L211" s="26"/>
      <c r="M211" s="26"/>
      <c r="N211" s="26"/>
      <c r="P211" s="24"/>
      <c r="Q211" s="26"/>
      <c r="R211" s="70"/>
    </row>
    <row r="212" spans="1:18" s="25" customFormat="1" ht="12.6" customHeight="1" x14ac:dyDescent="0.2">
      <c r="A212" s="24"/>
      <c r="B212" s="75"/>
      <c r="D212" s="73" t="s">
        <v>149</v>
      </c>
      <c r="E212" s="24"/>
      <c r="F212" s="26">
        <v>200972.98018364678</v>
      </c>
      <c r="G212" s="24"/>
      <c r="H212" s="26"/>
      <c r="I212" s="24"/>
      <c r="J212" s="26"/>
      <c r="K212" s="24"/>
      <c r="L212" s="3">
        <f t="shared" ref="L212:L268" si="12">F212*(1+$O$8)</f>
        <v>207404.11554952347</v>
      </c>
      <c r="M212" s="26"/>
      <c r="N212" s="26"/>
      <c r="P212" s="24"/>
      <c r="Q212" s="26"/>
      <c r="R212" s="70"/>
    </row>
    <row r="213" spans="1:18" s="25" customFormat="1" ht="12.6" customHeight="1" x14ac:dyDescent="0.2">
      <c r="A213" s="24"/>
      <c r="B213" s="75"/>
      <c r="D213" s="73" t="s">
        <v>150</v>
      </c>
      <c r="E213" s="24"/>
      <c r="F213" s="26">
        <v>128994.21465177633</v>
      </c>
      <c r="G213" s="24"/>
      <c r="H213" s="26"/>
      <c r="I213" s="24"/>
      <c r="J213" s="26"/>
      <c r="K213" s="24"/>
      <c r="L213" s="3">
        <f t="shared" si="12"/>
        <v>133122.02952063316</v>
      </c>
      <c r="M213" s="26"/>
      <c r="N213" s="26"/>
      <c r="P213" s="24"/>
      <c r="Q213" s="26"/>
      <c r="R213" s="70"/>
    </row>
    <row r="214" spans="1:18" s="25" customFormat="1" ht="12.6" customHeight="1" x14ac:dyDescent="0.2">
      <c r="A214" s="24"/>
      <c r="B214" s="75"/>
      <c r="D214" s="73" t="s">
        <v>151</v>
      </c>
      <c r="E214" s="24"/>
      <c r="F214" s="26">
        <v>128780.18974480587</v>
      </c>
      <c r="G214" s="24"/>
      <c r="H214" s="26"/>
      <c r="I214" s="24"/>
      <c r="J214" s="26"/>
      <c r="K214" s="24"/>
      <c r="L214" s="3">
        <f t="shared" si="12"/>
        <v>132901.15581663966</v>
      </c>
      <c r="M214" s="26"/>
      <c r="N214" s="26"/>
      <c r="P214" s="24"/>
      <c r="Q214" s="26"/>
      <c r="R214" s="70"/>
    </row>
    <row r="215" spans="1:18" s="25" customFormat="1" ht="12.6" customHeight="1" x14ac:dyDescent="0.2">
      <c r="A215" s="24"/>
      <c r="B215" s="75"/>
      <c r="D215" s="73" t="s">
        <v>152</v>
      </c>
      <c r="E215" s="24"/>
      <c r="F215" s="26">
        <v>123018.90536080048</v>
      </c>
      <c r="G215" s="24"/>
      <c r="H215" s="26"/>
      <c r="I215" s="24"/>
      <c r="J215" s="26"/>
      <c r="K215" s="24"/>
      <c r="L215" s="3">
        <f t="shared" si="12"/>
        <v>126955.51033234609</v>
      </c>
      <c r="M215" s="26"/>
      <c r="N215" s="26"/>
      <c r="P215" s="24"/>
      <c r="Q215" s="26"/>
      <c r="R215" s="70"/>
    </row>
    <row r="216" spans="1:18" s="25" customFormat="1" ht="12.6" customHeight="1" x14ac:dyDescent="0.2">
      <c r="A216" s="24"/>
      <c r="B216" s="75"/>
      <c r="D216" s="73" t="s">
        <v>153</v>
      </c>
      <c r="E216" s="24"/>
      <c r="F216" s="26">
        <v>121570.96738885017</v>
      </c>
      <c r="G216" s="24"/>
      <c r="H216" s="26"/>
      <c r="I216" s="24"/>
      <c r="J216" s="26"/>
      <c r="K216" s="24"/>
      <c r="L216" s="3">
        <f t="shared" si="12"/>
        <v>125461.23834529339</v>
      </c>
      <c r="M216" s="26"/>
      <c r="N216" s="26"/>
      <c r="P216" s="24"/>
      <c r="Q216" s="26"/>
      <c r="R216" s="70"/>
    </row>
    <row r="217" spans="1:18" s="25" customFormat="1" ht="12.6" customHeight="1" x14ac:dyDescent="0.2">
      <c r="A217" s="24"/>
      <c r="B217" s="75"/>
      <c r="D217" s="73" t="s">
        <v>154</v>
      </c>
      <c r="E217" s="24"/>
      <c r="F217" s="26">
        <v>121570.31178767212</v>
      </c>
      <c r="G217" s="24"/>
      <c r="H217" s="26"/>
      <c r="I217" s="24"/>
      <c r="J217" s="26"/>
      <c r="K217" s="24"/>
      <c r="L217" s="3">
        <f t="shared" si="12"/>
        <v>125460.56176487764</v>
      </c>
      <c r="M217" s="26"/>
      <c r="N217" s="26"/>
      <c r="P217" s="24"/>
      <c r="Q217" s="26"/>
      <c r="R217" s="70"/>
    </row>
    <row r="218" spans="1:18" s="25" customFormat="1" ht="12.6" customHeight="1" x14ac:dyDescent="0.2">
      <c r="A218" s="24"/>
      <c r="B218" s="75"/>
      <c r="D218" s="73" t="s">
        <v>155</v>
      </c>
      <c r="E218" s="24"/>
      <c r="F218" s="26">
        <v>119966.86537237799</v>
      </c>
      <c r="G218" s="24"/>
      <c r="H218" s="26"/>
      <c r="I218" s="24"/>
      <c r="J218" s="26"/>
      <c r="K218" s="24"/>
      <c r="L218" s="3">
        <f t="shared" si="12"/>
        <v>123805.80506429408</v>
      </c>
      <c r="M218" s="26"/>
      <c r="N218" s="26"/>
      <c r="P218" s="24"/>
      <c r="Q218" s="26"/>
      <c r="R218" s="70"/>
    </row>
    <row r="219" spans="1:18" s="25" customFormat="1" ht="12.6" customHeight="1" x14ac:dyDescent="0.2">
      <c r="A219" s="24"/>
      <c r="B219" s="75"/>
      <c r="D219" s="73" t="s">
        <v>156</v>
      </c>
      <c r="E219" s="24"/>
      <c r="F219" s="26">
        <v>119966.86537237799</v>
      </c>
      <c r="G219" s="24"/>
      <c r="H219" s="26"/>
      <c r="I219" s="24"/>
      <c r="J219" s="26"/>
      <c r="K219" s="24"/>
      <c r="L219" s="3">
        <f t="shared" si="12"/>
        <v>123805.80506429408</v>
      </c>
      <c r="M219" s="26"/>
      <c r="N219" s="26"/>
      <c r="P219" s="24"/>
      <c r="Q219" s="26"/>
      <c r="R219" s="70"/>
    </row>
    <row r="220" spans="1:18" s="25" customFormat="1" ht="12.6" customHeight="1" x14ac:dyDescent="0.2">
      <c r="A220" s="24"/>
      <c r="B220" s="75"/>
      <c r="D220" s="73" t="s">
        <v>157</v>
      </c>
      <c r="E220" s="24"/>
      <c r="F220" s="26">
        <v>118592.27913857436</v>
      </c>
      <c r="G220" s="24"/>
      <c r="H220" s="26"/>
      <c r="I220" s="24"/>
      <c r="J220" s="26"/>
      <c r="K220" s="24"/>
      <c r="L220" s="3">
        <f t="shared" si="12"/>
        <v>122387.23207100875</v>
      </c>
      <c r="M220" s="26"/>
      <c r="N220" s="26"/>
      <c r="P220" s="24"/>
      <c r="Q220" s="26"/>
      <c r="R220" s="70"/>
    </row>
    <row r="221" spans="1:18" s="25" customFormat="1" ht="12.6" customHeight="1" x14ac:dyDescent="0.2">
      <c r="A221" s="24"/>
      <c r="B221" s="75"/>
      <c r="D221" s="73" t="s">
        <v>158</v>
      </c>
      <c r="E221" s="24"/>
      <c r="F221" s="26">
        <v>108987.38376000001</v>
      </c>
      <c r="G221" s="24"/>
      <c r="H221" s="26"/>
      <c r="I221" s="24"/>
      <c r="J221" s="26"/>
      <c r="K221" s="24"/>
      <c r="L221" s="3">
        <f t="shared" si="12"/>
        <v>112474.98004032002</v>
      </c>
      <c r="M221" s="26"/>
      <c r="N221" s="26"/>
      <c r="P221" s="24"/>
      <c r="Q221" s="26"/>
      <c r="R221" s="70"/>
    </row>
    <row r="222" spans="1:18" s="25" customFormat="1" ht="12.6" customHeight="1" x14ac:dyDescent="0.2">
      <c r="A222" s="24"/>
      <c r="B222" s="75"/>
      <c r="D222" s="73" t="s">
        <v>159</v>
      </c>
      <c r="E222" s="24"/>
      <c r="F222" s="26">
        <v>106607.17723456414</v>
      </c>
      <c r="G222" s="24"/>
      <c r="H222" s="26"/>
      <c r="I222" s="24"/>
      <c r="J222" s="26"/>
      <c r="K222" s="24"/>
      <c r="L222" s="3">
        <f t="shared" si="12"/>
        <v>110018.60690607018</v>
      </c>
      <c r="M222" s="26"/>
      <c r="N222" s="26"/>
      <c r="P222" s="24"/>
      <c r="Q222" s="26"/>
      <c r="R222" s="70"/>
    </row>
    <row r="223" spans="1:18" s="25" customFormat="1" ht="12.6" customHeight="1" x14ac:dyDescent="0.2">
      <c r="A223" s="24"/>
      <c r="B223" s="75"/>
      <c r="D223" s="73" t="s">
        <v>160</v>
      </c>
      <c r="E223" s="24"/>
      <c r="F223" s="26">
        <v>105547.43261986802</v>
      </c>
      <c r="G223" s="24"/>
      <c r="H223" s="26"/>
      <c r="I223" s="24"/>
      <c r="J223" s="26"/>
      <c r="K223" s="24"/>
      <c r="L223" s="3">
        <f t="shared" si="12"/>
        <v>108924.9504637038</v>
      </c>
      <c r="M223" s="26"/>
      <c r="N223" s="26"/>
      <c r="P223" s="24"/>
      <c r="Q223" s="26"/>
      <c r="R223" s="70"/>
    </row>
    <row r="224" spans="1:18" s="25" customFormat="1" ht="12.6" customHeight="1" x14ac:dyDescent="0.2">
      <c r="A224" s="24"/>
      <c r="B224" s="75"/>
      <c r="D224" s="73" t="s">
        <v>161</v>
      </c>
      <c r="E224" s="24"/>
      <c r="F224" s="26">
        <v>103579.42357200001</v>
      </c>
      <c r="G224" s="24"/>
      <c r="H224" s="26"/>
      <c r="I224" s="24"/>
      <c r="J224" s="26"/>
      <c r="K224" s="24"/>
      <c r="L224" s="3">
        <f t="shared" si="12"/>
        <v>106893.96512630401</v>
      </c>
      <c r="M224" s="26"/>
      <c r="N224" s="26"/>
      <c r="P224" s="24"/>
      <c r="Q224" s="26"/>
      <c r="R224" s="70"/>
    </row>
    <row r="225" spans="1:18" s="25" customFormat="1" ht="12.6" customHeight="1" x14ac:dyDescent="0.2">
      <c r="A225" s="24"/>
      <c r="B225" s="75"/>
      <c r="D225" s="73" t="s">
        <v>162</v>
      </c>
      <c r="E225" s="24"/>
      <c r="F225" s="26">
        <v>101488.7958165648</v>
      </c>
      <c r="G225" s="24"/>
      <c r="H225" s="26"/>
      <c r="I225" s="24"/>
      <c r="J225" s="26"/>
      <c r="K225" s="24"/>
      <c r="L225" s="3">
        <f t="shared" si="12"/>
        <v>104736.43728269488</v>
      </c>
      <c r="M225" s="26"/>
      <c r="N225" s="26"/>
      <c r="P225" s="24"/>
      <c r="Q225" s="26"/>
      <c r="R225" s="70"/>
    </row>
    <row r="226" spans="1:18" s="25" customFormat="1" ht="12.6" customHeight="1" x14ac:dyDescent="0.2">
      <c r="A226" s="24"/>
      <c r="B226" s="75"/>
      <c r="D226" s="73" t="s">
        <v>163</v>
      </c>
      <c r="E226" s="24"/>
      <c r="F226" s="26">
        <v>97664.585587248468</v>
      </c>
      <c r="G226" s="24"/>
      <c r="H226" s="26"/>
      <c r="I226" s="24"/>
      <c r="J226" s="26"/>
      <c r="K226" s="24"/>
      <c r="L226" s="3">
        <f t="shared" si="12"/>
        <v>100789.85232604042</v>
      </c>
      <c r="M226" s="26"/>
      <c r="N226" s="26"/>
      <c r="P226" s="24"/>
      <c r="Q226" s="26"/>
      <c r="R226" s="70"/>
    </row>
    <row r="227" spans="1:18" s="25" customFormat="1" ht="12.6" customHeight="1" x14ac:dyDescent="0.2">
      <c r="A227" s="24"/>
      <c r="B227" s="75"/>
      <c r="D227" s="73" t="s">
        <v>164</v>
      </c>
      <c r="E227" s="24"/>
      <c r="F227" s="26">
        <v>97585.473207158415</v>
      </c>
      <c r="G227" s="24"/>
      <c r="H227" s="26"/>
      <c r="I227" s="24"/>
      <c r="J227" s="26"/>
      <c r="K227" s="24"/>
      <c r="L227" s="3">
        <f t="shared" si="12"/>
        <v>100708.20834978748</v>
      </c>
      <c r="M227" s="26"/>
      <c r="N227" s="26"/>
      <c r="P227" s="24"/>
      <c r="Q227" s="26"/>
      <c r="R227" s="70"/>
    </row>
    <row r="228" spans="1:18" s="25" customFormat="1" ht="12.6" customHeight="1" x14ac:dyDescent="0.2">
      <c r="A228" s="24"/>
      <c r="B228" s="75"/>
      <c r="D228" s="73" t="s">
        <v>165</v>
      </c>
      <c r="E228" s="24"/>
      <c r="F228" s="26">
        <v>97585.473207158415</v>
      </c>
      <c r="G228" s="24"/>
      <c r="H228" s="26"/>
      <c r="I228" s="24"/>
      <c r="J228" s="26"/>
      <c r="K228" s="24"/>
      <c r="L228" s="3">
        <f t="shared" si="12"/>
        <v>100708.20834978748</v>
      </c>
      <c r="M228" s="26"/>
      <c r="N228" s="26"/>
      <c r="P228" s="24"/>
      <c r="Q228" s="26"/>
      <c r="R228" s="70"/>
    </row>
    <row r="229" spans="1:18" s="25" customFormat="1" ht="12.6" customHeight="1" x14ac:dyDescent="0.2">
      <c r="A229" s="24"/>
      <c r="B229" s="75"/>
      <c r="D229" s="73" t="s">
        <v>166</v>
      </c>
      <c r="E229" s="24"/>
      <c r="F229" s="26">
        <v>97585.487385600019</v>
      </c>
      <c r="G229" s="24"/>
      <c r="H229" s="26"/>
      <c r="I229" s="24"/>
      <c r="J229" s="26"/>
      <c r="K229" s="24"/>
      <c r="L229" s="3">
        <f t="shared" si="12"/>
        <v>100708.22298193922</v>
      </c>
      <c r="M229" s="26"/>
      <c r="N229" s="26"/>
      <c r="P229" s="24"/>
      <c r="Q229" s="26"/>
      <c r="R229" s="70"/>
    </row>
    <row r="230" spans="1:18" s="25" customFormat="1" ht="12.6" customHeight="1" x14ac:dyDescent="0.2">
      <c r="A230" s="24"/>
      <c r="B230" s="75"/>
      <c r="D230" s="73" t="s">
        <v>167</v>
      </c>
      <c r="E230" s="24"/>
      <c r="F230" s="26">
        <v>97585.473207158415</v>
      </c>
      <c r="G230" s="24"/>
      <c r="H230" s="26"/>
      <c r="I230" s="24"/>
      <c r="J230" s="26"/>
      <c r="K230" s="24"/>
      <c r="L230" s="3">
        <f t="shared" si="12"/>
        <v>100708.20834978748</v>
      </c>
      <c r="M230" s="26"/>
      <c r="N230" s="26"/>
      <c r="P230" s="24"/>
      <c r="Q230" s="26"/>
      <c r="R230" s="70"/>
    </row>
    <row r="231" spans="1:18" s="25" customFormat="1" ht="12.6" customHeight="1" x14ac:dyDescent="0.2">
      <c r="A231" s="24"/>
      <c r="B231" s="75"/>
      <c r="D231" s="73" t="s">
        <v>168</v>
      </c>
      <c r="E231" s="24"/>
      <c r="F231" s="26">
        <v>96408.407999999996</v>
      </c>
      <c r="G231" s="24"/>
      <c r="H231" s="26"/>
      <c r="I231" s="24"/>
      <c r="J231" s="26"/>
      <c r="K231" s="24"/>
      <c r="L231" s="3">
        <f t="shared" si="12"/>
        <v>99493.477056000003</v>
      </c>
      <c r="M231" s="26"/>
      <c r="N231" s="26"/>
      <c r="P231" s="24"/>
      <c r="Q231" s="26"/>
      <c r="R231" s="70"/>
    </row>
    <row r="232" spans="1:18" s="25" customFormat="1" ht="12.6" customHeight="1" x14ac:dyDescent="0.2">
      <c r="A232" s="24"/>
      <c r="B232" s="75"/>
      <c r="D232" s="73" t="s">
        <v>169</v>
      </c>
      <c r="E232" s="24"/>
      <c r="F232" s="26">
        <v>93831.44486165281</v>
      </c>
      <c r="G232" s="24"/>
      <c r="H232" s="26"/>
      <c r="I232" s="24"/>
      <c r="J232" s="26"/>
      <c r="K232" s="24"/>
      <c r="L232" s="3">
        <f t="shared" si="12"/>
        <v>96834.051097225703</v>
      </c>
      <c r="M232" s="26"/>
      <c r="N232" s="26"/>
      <c r="P232" s="24"/>
      <c r="Q232" s="26"/>
      <c r="R232" s="70"/>
    </row>
    <row r="233" spans="1:18" s="25" customFormat="1" ht="12.6" customHeight="1" x14ac:dyDescent="0.2">
      <c r="A233" s="24"/>
      <c r="B233" s="75"/>
      <c r="D233" s="73" t="s">
        <v>206</v>
      </c>
      <c r="E233" s="24"/>
      <c r="F233" s="26">
        <v>93831.44486165281</v>
      </c>
      <c r="G233" s="24"/>
      <c r="H233" s="26"/>
      <c r="I233" s="24"/>
      <c r="J233" s="26"/>
      <c r="K233" s="24"/>
      <c r="L233" s="3">
        <f t="shared" si="12"/>
        <v>96834.051097225703</v>
      </c>
      <c r="M233" s="26"/>
      <c r="N233" s="26"/>
      <c r="P233" s="24"/>
      <c r="Q233" s="26"/>
      <c r="R233" s="70"/>
    </row>
    <row r="234" spans="1:18" s="25" customFormat="1" ht="12.6" customHeight="1" x14ac:dyDescent="0.2">
      <c r="A234" s="24"/>
      <c r="B234" s="75"/>
      <c r="D234" s="73" t="s">
        <v>170</v>
      </c>
      <c r="E234" s="24"/>
      <c r="F234" s="26">
        <v>92374.293977468973</v>
      </c>
      <c r="G234" s="24"/>
      <c r="H234" s="26"/>
      <c r="I234" s="24"/>
      <c r="J234" s="26"/>
      <c r="K234" s="24"/>
      <c r="L234" s="3">
        <f t="shared" si="12"/>
        <v>95330.27138474799</v>
      </c>
      <c r="M234" s="26"/>
      <c r="N234" s="26"/>
      <c r="P234" s="24"/>
      <c r="Q234" s="26"/>
      <c r="R234" s="70"/>
    </row>
    <row r="235" spans="1:18" s="25" customFormat="1" ht="12.6" customHeight="1" x14ac:dyDescent="0.2">
      <c r="A235" s="24"/>
      <c r="B235" s="75"/>
      <c r="D235" s="73" t="s">
        <v>171</v>
      </c>
      <c r="E235" s="24"/>
      <c r="F235" s="26">
        <v>92373.636869714202</v>
      </c>
      <c r="G235" s="24"/>
      <c r="H235" s="26"/>
      <c r="I235" s="24"/>
      <c r="J235" s="26"/>
      <c r="K235" s="24"/>
      <c r="L235" s="3">
        <f t="shared" si="12"/>
        <v>95329.593249545054</v>
      </c>
      <c r="M235" s="26"/>
      <c r="N235" s="26"/>
      <c r="P235" s="24"/>
      <c r="Q235" s="26"/>
      <c r="R235" s="70"/>
    </row>
    <row r="236" spans="1:18" s="25" customFormat="1" ht="12.6" customHeight="1" x14ac:dyDescent="0.2">
      <c r="A236" s="24"/>
      <c r="B236" s="75"/>
      <c r="D236" s="73" t="s">
        <v>172</v>
      </c>
      <c r="E236" s="24"/>
      <c r="F236" s="26">
        <v>90223.098822050422</v>
      </c>
      <c r="G236" s="24"/>
      <c r="H236" s="26"/>
      <c r="I236" s="24"/>
      <c r="J236" s="26"/>
      <c r="K236" s="24"/>
      <c r="L236" s="3">
        <f t="shared" si="12"/>
        <v>93110.237984356034</v>
      </c>
      <c r="M236" s="26"/>
      <c r="N236" s="26"/>
      <c r="P236" s="24"/>
      <c r="Q236" s="26"/>
      <c r="R236" s="70"/>
    </row>
    <row r="237" spans="1:18" s="25" customFormat="1" ht="12.6" customHeight="1" x14ac:dyDescent="0.2">
      <c r="A237" s="24"/>
      <c r="B237" s="75"/>
      <c r="D237" s="73" t="s">
        <v>173</v>
      </c>
      <c r="E237" s="24"/>
      <c r="F237" s="26">
        <v>90223.098822050422</v>
      </c>
      <c r="G237" s="24"/>
      <c r="H237" s="26"/>
      <c r="I237" s="24"/>
      <c r="J237" s="26"/>
      <c r="K237" s="24"/>
      <c r="L237" s="3">
        <f t="shared" si="12"/>
        <v>93110.237984356034</v>
      </c>
      <c r="M237" s="26"/>
      <c r="N237" s="26"/>
      <c r="P237" s="24"/>
      <c r="Q237" s="26"/>
      <c r="R237" s="70"/>
    </row>
    <row r="238" spans="1:18" s="25" customFormat="1" ht="12.6" customHeight="1" x14ac:dyDescent="0.2">
      <c r="A238" s="24"/>
      <c r="B238" s="75"/>
      <c r="D238" s="73" t="s">
        <v>174</v>
      </c>
      <c r="E238" s="24"/>
      <c r="F238" s="26">
        <v>90223.098822050422</v>
      </c>
      <c r="G238" s="24"/>
      <c r="H238" s="26"/>
      <c r="I238" s="24"/>
      <c r="J238" s="26"/>
      <c r="K238" s="24"/>
      <c r="L238" s="3">
        <f t="shared" si="12"/>
        <v>93110.237984356034</v>
      </c>
      <c r="M238" s="26"/>
      <c r="N238" s="26"/>
      <c r="P238" s="24"/>
      <c r="Q238" s="26"/>
      <c r="R238" s="70"/>
    </row>
    <row r="239" spans="1:18" s="25" customFormat="1" ht="12.6" customHeight="1" x14ac:dyDescent="0.2">
      <c r="A239" s="24"/>
      <c r="B239" s="75"/>
      <c r="D239" s="73" t="s">
        <v>175</v>
      </c>
      <c r="E239" s="24"/>
      <c r="F239" s="26">
        <v>88339.199999999997</v>
      </c>
      <c r="G239" s="24"/>
      <c r="H239" s="26"/>
      <c r="I239" s="24"/>
      <c r="J239" s="26"/>
      <c r="K239" s="24"/>
      <c r="L239" s="3">
        <f t="shared" si="12"/>
        <v>91166.054399999994</v>
      </c>
      <c r="M239" s="26"/>
      <c r="N239" s="26"/>
      <c r="P239" s="24"/>
      <c r="Q239" s="26"/>
      <c r="R239" s="70"/>
    </row>
    <row r="240" spans="1:18" s="25" customFormat="1" ht="12.6" customHeight="1" x14ac:dyDescent="0.2">
      <c r="A240" s="24"/>
      <c r="B240" s="75"/>
      <c r="D240" s="73" t="s">
        <v>176</v>
      </c>
      <c r="E240" s="24"/>
      <c r="F240" s="26">
        <v>86753.211172356023</v>
      </c>
      <c r="G240" s="24"/>
      <c r="H240" s="26"/>
      <c r="I240" s="24"/>
      <c r="J240" s="26"/>
      <c r="K240" s="24"/>
      <c r="L240" s="3">
        <f t="shared" si="12"/>
        <v>89529.313929871423</v>
      </c>
      <c r="M240" s="26"/>
      <c r="N240" s="26"/>
      <c r="P240" s="24"/>
      <c r="Q240" s="26"/>
      <c r="R240" s="70"/>
    </row>
    <row r="241" spans="1:18" s="25" customFormat="1" ht="12.6" customHeight="1" x14ac:dyDescent="0.2">
      <c r="A241" s="24"/>
      <c r="B241" s="75"/>
      <c r="D241" s="73" t="s">
        <v>177</v>
      </c>
      <c r="E241" s="24"/>
      <c r="F241" s="26">
        <v>86753.211172356023</v>
      </c>
      <c r="G241" s="24"/>
      <c r="H241" s="26"/>
      <c r="I241" s="24"/>
      <c r="J241" s="26"/>
      <c r="K241" s="24"/>
      <c r="L241" s="3">
        <f t="shared" si="12"/>
        <v>89529.313929871423</v>
      </c>
      <c r="M241" s="26"/>
      <c r="N241" s="26"/>
      <c r="P241" s="24"/>
      <c r="Q241" s="26"/>
      <c r="R241" s="70"/>
    </row>
    <row r="242" spans="1:18" s="25" customFormat="1" ht="12.6" customHeight="1" x14ac:dyDescent="0.2">
      <c r="A242" s="24"/>
      <c r="B242" s="75"/>
      <c r="D242" s="73" t="s">
        <v>178</v>
      </c>
      <c r="E242" s="24"/>
      <c r="F242" s="26">
        <v>86753.211172356023</v>
      </c>
      <c r="G242" s="24"/>
      <c r="H242" s="26"/>
      <c r="I242" s="24"/>
      <c r="J242" s="26"/>
      <c r="K242" s="24"/>
      <c r="L242" s="3">
        <f t="shared" si="12"/>
        <v>89529.313929871423</v>
      </c>
      <c r="M242" s="26"/>
      <c r="N242" s="26"/>
      <c r="P242" s="24"/>
      <c r="Q242" s="26"/>
      <c r="R242" s="70"/>
    </row>
    <row r="243" spans="1:18" s="25" customFormat="1" ht="12.6" customHeight="1" x14ac:dyDescent="0.2">
      <c r="A243" s="24"/>
      <c r="B243" s="75"/>
      <c r="D243" s="73" t="s">
        <v>179</v>
      </c>
      <c r="E243" s="24"/>
      <c r="F243" s="26">
        <v>83415.761982573604</v>
      </c>
      <c r="G243" s="24"/>
      <c r="H243" s="26"/>
      <c r="I243" s="24"/>
      <c r="J243" s="26"/>
      <c r="K243" s="24"/>
      <c r="L243" s="3">
        <f t="shared" si="12"/>
        <v>86085.066366015963</v>
      </c>
      <c r="M243" s="26"/>
      <c r="N243" s="26"/>
      <c r="P243" s="24"/>
      <c r="Q243" s="26"/>
      <c r="R243" s="70"/>
    </row>
    <row r="244" spans="1:18" s="25" customFormat="1" ht="12.6" customHeight="1" x14ac:dyDescent="0.2">
      <c r="A244" s="24"/>
      <c r="B244" s="75"/>
      <c r="D244" s="73" t="s">
        <v>180</v>
      </c>
      <c r="E244" s="24"/>
      <c r="F244" s="26">
        <v>83415.761982573604</v>
      </c>
      <c r="G244" s="24"/>
      <c r="H244" s="26"/>
      <c r="I244" s="24"/>
      <c r="J244" s="26"/>
      <c r="K244" s="24"/>
      <c r="L244" s="3">
        <f t="shared" si="12"/>
        <v>86085.066366015963</v>
      </c>
      <c r="M244" s="26"/>
      <c r="N244" s="26"/>
      <c r="P244" s="24"/>
      <c r="Q244" s="26"/>
      <c r="R244" s="70"/>
    </row>
    <row r="245" spans="1:18" s="25" customFormat="1" ht="12.6" customHeight="1" x14ac:dyDescent="0.2">
      <c r="A245" s="24"/>
      <c r="B245" s="75"/>
      <c r="D245" s="73" t="s">
        <v>181</v>
      </c>
      <c r="E245" s="24"/>
      <c r="F245" s="26">
        <v>81860.414114400002</v>
      </c>
      <c r="G245" s="24"/>
      <c r="H245" s="26"/>
      <c r="I245" s="24"/>
      <c r="J245" s="26"/>
      <c r="K245" s="24"/>
      <c r="L245" s="3">
        <f t="shared" si="12"/>
        <v>84479.947366060806</v>
      </c>
      <c r="M245" s="26"/>
      <c r="N245" s="26"/>
      <c r="P245" s="24"/>
      <c r="Q245" s="26"/>
      <c r="R245" s="70"/>
    </row>
    <row r="246" spans="1:18" s="25" customFormat="1" ht="12.6" customHeight="1" x14ac:dyDescent="0.2">
      <c r="A246" s="24"/>
      <c r="B246" s="75"/>
      <c r="D246" s="73" t="s">
        <v>62</v>
      </c>
      <c r="E246" s="24"/>
      <c r="F246" s="26">
        <v>80208.343280704808</v>
      </c>
      <c r="G246" s="24"/>
      <c r="H246" s="26"/>
      <c r="I246" s="24"/>
      <c r="J246" s="26"/>
      <c r="K246" s="24"/>
      <c r="L246" s="3">
        <f t="shared" si="12"/>
        <v>82775.010265687364</v>
      </c>
      <c r="M246" s="26"/>
      <c r="N246" s="26"/>
      <c r="P246" s="24"/>
      <c r="Q246" s="26"/>
      <c r="R246" s="70"/>
    </row>
    <row r="247" spans="1:18" s="25" customFormat="1" ht="12.6" customHeight="1" x14ac:dyDescent="0.2">
      <c r="A247" s="24"/>
      <c r="B247" s="75"/>
      <c r="D247" s="73" t="s">
        <v>182</v>
      </c>
      <c r="E247" s="24"/>
      <c r="F247" s="26">
        <v>80208.343280704808</v>
      </c>
      <c r="G247" s="24"/>
      <c r="H247" s="26"/>
      <c r="I247" s="24"/>
      <c r="J247" s="26"/>
      <c r="K247" s="24"/>
      <c r="L247" s="3">
        <f t="shared" si="12"/>
        <v>82775.010265687364</v>
      </c>
      <c r="M247" s="26"/>
      <c r="N247" s="26"/>
      <c r="P247" s="24"/>
      <c r="Q247" s="26"/>
      <c r="R247" s="70"/>
    </row>
    <row r="248" spans="1:18" s="25" customFormat="1" ht="12.6" customHeight="1" x14ac:dyDescent="0.2">
      <c r="A248" s="24"/>
      <c r="B248" s="75"/>
      <c r="D248" s="73" t="s">
        <v>183</v>
      </c>
      <c r="E248" s="24"/>
      <c r="F248" s="26">
        <v>77122.5271647552</v>
      </c>
      <c r="G248" s="24"/>
      <c r="H248" s="26"/>
      <c r="I248" s="24"/>
      <c r="J248" s="26"/>
      <c r="K248" s="24"/>
      <c r="L248" s="3">
        <f t="shared" si="12"/>
        <v>79590.448034027373</v>
      </c>
      <c r="M248" s="26"/>
      <c r="N248" s="26"/>
      <c r="P248" s="24"/>
      <c r="Q248" s="26"/>
      <c r="R248" s="70"/>
    </row>
    <row r="249" spans="1:18" s="25" customFormat="1" ht="12.6" customHeight="1" x14ac:dyDescent="0.2">
      <c r="A249" s="24"/>
      <c r="B249" s="75"/>
      <c r="D249" s="73" t="s">
        <v>184</v>
      </c>
      <c r="E249" s="24"/>
      <c r="F249" s="26">
        <v>77122.5271647552</v>
      </c>
      <c r="G249" s="24"/>
      <c r="H249" s="26"/>
      <c r="I249" s="24"/>
      <c r="J249" s="26"/>
      <c r="K249" s="24"/>
      <c r="L249" s="3">
        <f t="shared" si="12"/>
        <v>79590.448034027373</v>
      </c>
      <c r="M249" s="26"/>
      <c r="N249" s="26"/>
      <c r="P249" s="24"/>
      <c r="Q249" s="26"/>
      <c r="R249" s="70"/>
    </row>
    <row r="250" spans="1:18" s="25" customFormat="1" ht="12.6" customHeight="1" x14ac:dyDescent="0.2">
      <c r="A250" s="24"/>
      <c r="B250" s="75"/>
      <c r="D250" s="73" t="s">
        <v>185</v>
      </c>
      <c r="E250" s="24"/>
      <c r="F250" s="26">
        <v>77122.5271647552</v>
      </c>
      <c r="G250" s="24"/>
      <c r="H250" s="26"/>
      <c r="I250" s="24"/>
      <c r="J250" s="26"/>
      <c r="K250" s="24"/>
      <c r="L250" s="3">
        <f t="shared" si="12"/>
        <v>79590.448034027373</v>
      </c>
      <c r="M250" s="26"/>
      <c r="N250" s="26"/>
      <c r="P250" s="24"/>
      <c r="Q250" s="26"/>
      <c r="R250" s="70"/>
    </row>
    <row r="251" spans="1:18" s="25" customFormat="1" ht="12.6" customHeight="1" x14ac:dyDescent="0.2">
      <c r="A251" s="24"/>
      <c r="B251" s="75"/>
      <c r="D251" s="73" t="s">
        <v>186</v>
      </c>
      <c r="E251" s="24"/>
      <c r="F251" s="26">
        <v>74157.1096487256</v>
      </c>
      <c r="G251" s="24"/>
      <c r="H251" s="26"/>
      <c r="I251" s="24"/>
      <c r="J251" s="26"/>
      <c r="K251" s="24"/>
      <c r="L251" s="3">
        <f t="shared" si="12"/>
        <v>76530.137157484816</v>
      </c>
      <c r="M251" s="26"/>
      <c r="N251" s="26"/>
      <c r="P251" s="24"/>
      <c r="Q251" s="26"/>
      <c r="R251" s="70"/>
    </row>
    <row r="252" spans="1:18" s="25" customFormat="1" ht="12.6" customHeight="1" x14ac:dyDescent="0.2">
      <c r="A252" s="24"/>
      <c r="B252" s="75"/>
      <c r="D252" s="73" t="s">
        <v>187</v>
      </c>
      <c r="E252" s="24"/>
      <c r="F252" s="26">
        <v>74157.1096487256</v>
      </c>
      <c r="G252" s="24"/>
      <c r="H252" s="26"/>
      <c r="I252" s="24"/>
      <c r="J252" s="26"/>
      <c r="K252" s="24"/>
      <c r="L252" s="3">
        <f t="shared" si="12"/>
        <v>76530.137157484816</v>
      </c>
      <c r="M252" s="26"/>
      <c r="N252" s="26"/>
      <c r="P252" s="24"/>
      <c r="Q252" s="26"/>
      <c r="R252" s="70"/>
    </row>
    <row r="253" spans="1:18" s="25" customFormat="1" ht="12.6" customHeight="1" x14ac:dyDescent="0.2">
      <c r="A253" s="24"/>
      <c r="B253" s="75"/>
      <c r="D253" s="73" t="s">
        <v>188</v>
      </c>
      <c r="E253" s="24"/>
      <c r="F253" s="26">
        <v>74157.1096487256</v>
      </c>
      <c r="G253" s="24"/>
      <c r="H253" s="26"/>
      <c r="I253" s="24"/>
      <c r="J253" s="26"/>
      <c r="K253" s="24"/>
      <c r="L253" s="3">
        <f t="shared" si="12"/>
        <v>76530.137157484816</v>
      </c>
      <c r="M253" s="26"/>
      <c r="N253" s="26"/>
      <c r="P253" s="24"/>
      <c r="Q253" s="26"/>
      <c r="R253" s="70"/>
    </row>
    <row r="254" spans="1:18" s="25" customFormat="1" ht="12.6" customHeight="1" x14ac:dyDescent="0.2">
      <c r="A254" s="24"/>
      <c r="B254" s="75"/>
      <c r="D254" s="73" t="s">
        <v>71</v>
      </c>
      <c r="E254" s="24"/>
      <c r="F254" s="26">
        <v>71305.193760000009</v>
      </c>
      <c r="G254" s="24"/>
      <c r="H254" s="26"/>
      <c r="I254" s="24"/>
      <c r="J254" s="26"/>
      <c r="K254" s="24"/>
      <c r="L254" s="3">
        <f t="shared" si="12"/>
        <v>73586.959960320019</v>
      </c>
      <c r="M254" s="26"/>
      <c r="N254" s="26"/>
      <c r="P254" s="24"/>
      <c r="Q254" s="26"/>
      <c r="R254" s="70"/>
    </row>
    <row r="255" spans="1:18" s="25" customFormat="1" ht="12.6" customHeight="1" x14ac:dyDescent="0.2">
      <c r="A255" s="24"/>
      <c r="B255" s="75"/>
      <c r="D255" s="73" t="s">
        <v>189</v>
      </c>
      <c r="E255" s="24"/>
      <c r="F255" s="26">
        <v>71304.866816620808</v>
      </c>
      <c r="G255" s="24"/>
      <c r="H255" s="26"/>
      <c r="I255" s="24"/>
      <c r="J255" s="26"/>
      <c r="K255" s="24"/>
      <c r="L255" s="3">
        <f t="shared" si="12"/>
        <v>73586.62255475267</v>
      </c>
      <c r="M255" s="26"/>
      <c r="N255" s="26"/>
      <c r="P255" s="24"/>
      <c r="Q255" s="26"/>
      <c r="R255" s="70"/>
    </row>
    <row r="256" spans="1:18" s="25" customFormat="1" ht="12.6" customHeight="1" x14ac:dyDescent="0.2">
      <c r="A256" s="24"/>
      <c r="B256" s="75"/>
      <c r="D256" s="73" t="s">
        <v>190</v>
      </c>
      <c r="E256" s="24"/>
      <c r="F256" s="26">
        <v>69975.335443200005</v>
      </c>
      <c r="G256" s="24"/>
      <c r="H256" s="26"/>
      <c r="I256" s="24"/>
      <c r="J256" s="26"/>
      <c r="K256" s="24"/>
      <c r="L256" s="3">
        <f t="shared" si="12"/>
        <v>72214.546177382406</v>
      </c>
      <c r="M256" s="26"/>
      <c r="N256" s="26"/>
      <c r="P256" s="24"/>
      <c r="Q256" s="26"/>
      <c r="R256" s="70"/>
    </row>
    <row r="257" spans="1:18" s="25" customFormat="1" ht="12.6" customHeight="1" x14ac:dyDescent="0.2">
      <c r="A257" s="24"/>
      <c r="B257" s="75"/>
      <c r="D257" s="73" t="s">
        <v>73</v>
      </c>
      <c r="E257" s="24"/>
      <c r="F257" s="26">
        <v>68562.186710443202</v>
      </c>
      <c r="G257" s="24"/>
      <c r="H257" s="26"/>
      <c r="I257" s="24"/>
      <c r="J257" s="26"/>
      <c r="K257" s="24"/>
      <c r="L257" s="3">
        <f t="shared" si="12"/>
        <v>70756.176685177386</v>
      </c>
      <c r="M257" s="26"/>
      <c r="N257" s="26"/>
      <c r="P257" s="24"/>
      <c r="Q257" s="26"/>
      <c r="R257" s="70"/>
    </row>
    <row r="258" spans="1:18" s="25" customFormat="1" ht="12.6" customHeight="1" x14ac:dyDescent="0.2">
      <c r="A258" s="24"/>
      <c r="B258" s="75"/>
      <c r="D258" s="73" t="s">
        <v>191</v>
      </c>
      <c r="E258" s="24"/>
      <c r="F258" s="26">
        <v>68562.186710443202</v>
      </c>
      <c r="G258" s="24"/>
      <c r="H258" s="26"/>
      <c r="I258" s="24"/>
      <c r="J258" s="26"/>
      <c r="K258" s="24"/>
      <c r="L258" s="3">
        <f t="shared" si="12"/>
        <v>70756.176685177386</v>
      </c>
      <c r="M258" s="26"/>
      <c r="N258" s="26"/>
      <c r="P258" s="24"/>
      <c r="Q258" s="26"/>
      <c r="R258" s="70"/>
    </row>
    <row r="259" spans="1:18" s="25" customFormat="1" ht="12.6" customHeight="1" x14ac:dyDescent="0.2">
      <c r="A259" s="24"/>
      <c r="B259" s="75"/>
      <c r="D259" s="73" t="s">
        <v>77</v>
      </c>
      <c r="E259" s="24"/>
      <c r="F259" s="26">
        <v>65925.457372195204</v>
      </c>
      <c r="G259" s="24"/>
      <c r="H259" s="26"/>
      <c r="I259" s="24"/>
      <c r="J259" s="26"/>
      <c r="K259" s="24"/>
      <c r="L259" s="3">
        <f t="shared" si="12"/>
        <v>68035.072008105446</v>
      </c>
      <c r="M259" s="26"/>
      <c r="N259" s="26"/>
      <c r="P259" s="24"/>
      <c r="Q259" s="26"/>
      <c r="R259" s="70"/>
    </row>
    <row r="260" spans="1:18" s="25" customFormat="1" ht="12.6" customHeight="1" x14ac:dyDescent="0.2">
      <c r="A260" s="24"/>
      <c r="B260" s="75"/>
      <c r="D260" s="73" t="s">
        <v>192</v>
      </c>
      <c r="E260" s="24"/>
      <c r="F260" s="26">
        <v>65925.457372195204</v>
      </c>
      <c r="G260" s="24"/>
      <c r="H260" s="26"/>
      <c r="I260" s="24"/>
      <c r="J260" s="26"/>
      <c r="K260" s="24"/>
      <c r="L260" s="3">
        <f t="shared" si="12"/>
        <v>68035.072008105446</v>
      </c>
      <c r="M260" s="26"/>
      <c r="N260" s="26"/>
      <c r="P260" s="24"/>
      <c r="Q260" s="26"/>
      <c r="R260" s="70"/>
    </row>
    <row r="261" spans="1:18" s="25" customFormat="1" ht="12.6" customHeight="1" x14ac:dyDescent="0.2">
      <c r="A261" s="24"/>
      <c r="B261" s="75"/>
      <c r="D261" s="73" t="s">
        <v>193</v>
      </c>
      <c r="E261" s="24"/>
      <c r="F261" s="26">
        <v>65925.457372195204</v>
      </c>
      <c r="G261" s="24"/>
      <c r="H261" s="26"/>
      <c r="I261" s="24"/>
      <c r="J261" s="26"/>
      <c r="K261" s="24"/>
      <c r="L261" s="3">
        <f t="shared" si="12"/>
        <v>68035.072008105446</v>
      </c>
      <c r="M261" s="26"/>
      <c r="N261" s="26"/>
      <c r="P261" s="24"/>
      <c r="Q261" s="26"/>
      <c r="R261" s="70"/>
    </row>
    <row r="262" spans="1:18" s="25" customFormat="1" ht="12.6" customHeight="1" x14ac:dyDescent="0.2">
      <c r="A262" s="24"/>
      <c r="B262" s="75"/>
      <c r="D262" s="73" t="s">
        <v>96</v>
      </c>
      <c r="E262" s="24"/>
      <c r="F262" s="26">
        <v>62207.912520000005</v>
      </c>
      <c r="G262" s="24"/>
      <c r="H262" s="26"/>
      <c r="I262" s="24"/>
      <c r="J262" s="26"/>
      <c r="K262" s="24"/>
      <c r="L262" s="3">
        <f t="shared" si="12"/>
        <v>64198.565720640006</v>
      </c>
      <c r="M262" s="26"/>
      <c r="N262" s="26"/>
      <c r="P262" s="24"/>
      <c r="Q262" s="26"/>
      <c r="R262" s="70"/>
    </row>
    <row r="263" spans="1:18" s="25" customFormat="1" ht="12.6" customHeight="1" x14ac:dyDescent="0.2">
      <c r="A263" s="24"/>
      <c r="B263" s="75"/>
      <c r="D263" s="73" t="s">
        <v>194</v>
      </c>
      <c r="E263" s="24"/>
      <c r="F263" s="26">
        <v>58607.630469057607</v>
      </c>
      <c r="G263" s="24"/>
      <c r="H263" s="26"/>
      <c r="I263" s="24"/>
      <c r="J263" s="26"/>
      <c r="K263" s="24"/>
      <c r="L263" s="3">
        <f t="shared" si="12"/>
        <v>60483.074644067456</v>
      </c>
      <c r="M263" s="26"/>
      <c r="N263" s="26"/>
      <c r="P263" s="24"/>
      <c r="Q263" s="26"/>
      <c r="R263" s="70"/>
    </row>
    <row r="264" spans="1:18" s="25" customFormat="1" ht="12.6" customHeight="1" x14ac:dyDescent="0.2">
      <c r="A264" s="24"/>
      <c r="B264" s="75"/>
      <c r="D264" s="73" t="s">
        <v>82</v>
      </c>
      <c r="E264" s="24"/>
      <c r="F264" s="26">
        <v>56352.564692555999</v>
      </c>
      <c r="G264" s="24"/>
      <c r="H264" s="26"/>
      <c r="I264" s="24"/>
      <c r="J264" s="26"/>
      <c r="K264" s="24"/>
      <c r="L264" s="3">
        <f t="shared" si="12"/>
        <v>58155.846762717796</v>
      </c>
      <c r="M264" s="26"/>
      <c r="N264" s="26"/>
      <c r="P264" s="24"/>
      <c r="Q264" s="26"/>
      <c r="R264" s="70"/>
    </row>
    <row r="265" spans="1:18" s="25" customFormat="1" ht="12.6" customHeight="1" x14ac:dyDescent="0.2">
      <c r="A265" s="24"/>
      <c r="B265" s="75"/>
      <c r="D265" s="73" t="s">
        <v>195</v>
      </c>
      <c r="E265" s="24"/>
      <c r="F265" s="26">
        <v>51129.823483200002</v>
      </c>
      <c r="G265" s="24"/>
      <c r="H265" s="26"/>
      <c r="I265" s="24"/>
      <c r="J265" s="26"/>
      <c r="K265" s="24"/>
      <c r="L265" s="3">
        <f t="shared" si="12"/>
        <v>52765.977834662401</v>
      </c>
      <c r="M265" s="26"/>
      <c r="N265" s="26"/>
      <c r="P265" s="24"/>
      <c r="Q265" s="26"/>
      <c r="R265" s="70"/>
    </row>
    <row r="266" spans="1:18" s="25" customFormat="1" ht="12.6" customHeight="1" x14ac:dyDescent="0.2">
      <c r="A266" s="24"/>
      <c r="B266" s="75"/>
      <c r="D266" s="73" t="s">
        <v>196</v>
      </c>
      <c r="E266" s="24"/>
      <c r="F266" s="26">
        <v>47272.10583120001</v>
      </c>
      <c r="G266" s="24"/>
      <c r="H266" s="26"/>
      <c r="I266" s="24"/>
      <c r="J266" s="26"/>
      <c r="K266" s="24"/>
      <c r="L266" s="3">
        <f t="shared" si="12"/>
        <v>48784.813217798408</v>
      </c>
      <c r="M266" s="26"/>
      <c r="N266" s="26"/>
      <c r="P266" s="24"/>
      <c r="Q266" s="26"/>
      <c r="R266" s="70"/>
    </row>
    <row r="267" spans="1:18" ht="12.75" customHeight="1" x14ac:dyDescent="0.2">
      <c r="B267" s="72">
        <v>63</v>
      </c>
      <c r="C267" s="73"/>
      <c r="D267" s="73" t="s">
        <v>11</v>
      </c>
      <c r="E267" s="78">
        <v>1</v>
      </c>
      <c r="F267" s="3">
        <v>136773.78552566073</v>
      </c>
      <c r="G267" s="78"/>
      <c r="I267" s="78"/>
      <c r="K267" s="78">
        <v>1</v>
      </c>
      <c r="L267" s="3">
        <f t="shared" si="12"/>
        <v>141150.54666248188</v>
      </c>
      <c r="M267" s="3"/>
      <c r="N267" s="3"/>
    </row>
    <row r="268" spans="1:18" ht="12.75" customHeight="1" x14ac:dyDescent="0.2">
      <c r="B268" s="72">
        <v>64</v>
      </c>
      <c r="C268" s="73"/>
      <c r="D268" s="73" t="s">
        <v>14</v>
      </c>
      <c r="E268" s="74">
        <v>1</v>
      </c>
      <c r="F268" s="3">
        <v>108185.95789671988</v>
      </c>
      <c r="G268" s="74"/>
      <c r="I268" s="74"/>
      <c r="K268" s="74">
        <v>1</v>
      </c>
      <c r="L268" s="3">
        <f t="shared" si="12"/>
        <v>111647.90854941492</v>
      </c>
      <c r="M268" s="3"/>
      <c r="N268" s="3"/>
    </row>
    <row r="269" spans="1:18" s="25" customFormat="1" ht="12.75" customHeight="1" x14ac:dyDescent="0.2">
      <c r="A269" s="24"/>
      <c r="B269" s="72">
        <v>65</v>
      </c>
      <c r="D269" s="73" t="s">
        <v>99</v>
      </c>
      <c r="E269" s="26">
        <v>1</v>
      </c>
      <c r="F269" s="26"/>
      <c r="G269" s="26"/>
      <c r="H269" s="26"/>
      <c r="I269" s="26"/>
      <c r="J269" s="26"/>
      <c r="K269" s="26">
        <v>1</v>
      </c>
      <c r="L269" s="26"/>
      <c r="M269" s="3"/>
      <c r="N269" s="26"/>
    </row>
    <row r="270" spans="1:18" s="25" customFormat="1" ht="12.75" customHeight="1" x14ac:dyDescent="0.2">
      <c r="A270" s="24"/>
      <c r="D270" s="73" t="s">
        <v>100</v>
      </c>
      <c r="E270" s="26"/>
      <c r="F270" s="26">
        <v>92081.888971200009</v>
      </c>
      <c r="G270" s="26"/>
      <c r="H270" s="26"/>
      <c r="I270" s="26"/>
      <c r="J270" s="26"/>
      <c r="K270" s="26"/>
      <c r="L270" s="26">
        <f t="shared" ref="L270:L277" si="13">F270*(1+$O$8)</f>
        <v>95028.509418278409</v>
      </c>
      <c r="M270" s="26"/>
      <c r="N270" s="26"/>
    </row>
    <row r="271" spans="1:18" s="25" customFormat="1" ht="12.75" customHeight="1" x14ac:dyDescent="0.2">
      <c r="A271" s="24"/>
      <c r="B271" s="62"/>
      <c r="D271" s="73" t="s">
        <v>64</v>
      </c>
      <c r="E271" s="26"/>
      <c r="F271" s="26">
        <v>75684.5212608</v>
      </c>
      <c r="G271" s="26"/>
      <c r="H271" s="26"/>
      <c r="I271" s="26"/>
      <c r="J271" s="26"/>
      <c r="K271" s="26"/>
      <c r="L271" s="26">
        <f t="shared" si="13"/>
        <v>78106.425941145601</v>
      </c>
      <c r="M271" s="26"/>
      <c r="N271" s="26"/>
    </row>
    <row r="272" spans="1:18" s="25" customFormat="1" ht="12.75" customHeight="1" x14ac:dyDescent="0.2">
      <c r="A272" s="24"/>
      <c r="D272" s="73" t="s">
        <v>67</v>
      </c>
      <c r="E272" s="26"/>
      <c r="F272" s="26">
        <v>72774.396122400023</v>
      </c>
      <c r="G272" s="26"/>
      <c r="H272" s="26"/>
      <c r="I272" s="26"/>
      <c r="J272" s="26"/>
      <c r="K272" s="26"/>
      <c r="L272" s="26">
        <f t="shared" si="13"/>
        <v>75103.176798316825</v>
      </c>
      <c r="M272" s="26"/>
      <c r="N272" s="26"/>
    </row>
    <row r="273" spans="1:17" s="25" customFormat="1" ht="12.75" customHeight="1" x14ac:dyDescent="0.2">
      <c r="A273" s="24"/>
      <c r="D273" s="73" t="s">
        <v>101</v>
      </c>
      <c r="E273" s="26"/>
      <c r="F273" s="26">
        <v>69975.335443200005</v>
      </c>
      <c r="G273" s="26"/>
      <c r="H273" s="26"/>
      <c r="I273" s="26"/>
      <c r="J273" s="26"/>
      <c r="K273" s="26"/>
      <c r="L273" s="26">
        <f t="shared" si="13"/>
        <v>72214.546177382406</v>
      </c>
      <c r="M273" s="26"/>
      <c r="N273" s="26"/>
    </row>
    <row r="274" spans="1:17" s="25" customFormat="1" ht="12.75" customHeight="1" x14ac:dyDescent="0.2">
      <c r="A274" s="24"/>
      <c r="B274" s="62"/>
      <c r="D274" s="73" t="s">
        <v>102</v>
      </c>
      <c r="E274" s="26"/>
      <c r="F274" s="26">
        <v>67283.794612800004</v>
      </c>
      <c r="G274" s="26"/>
      <c r="H274" s="26"/>
      <c r="I274" s="26"/>
      <c r="J274" s="26"/>
      <c r="K274" s="26"/>
      <c r="L274" s="26">
        <f t="shared" si="13"/>
        <v>69436.87604040961</v>
      </c>
      <c r="M274" s="26"/>
      <c r="N274" s="26"/>
    </row>
    <row r="275" spans="1:17" s="25" customFormat="1" ht="12.75" customHeight="1" x14ac:dyDescent="0.2">
      <c r="A275" s="24"/>
      <c r="B275" s="62"/>
      <c r="D275" s="73" t="s">
        <v>103</v>
      </c>
      <c r="E275" s="26"/>
      <c r="F275" s="26">
        <v>59815.300500000005</v>
      </c>
      <c r="G275" s="26"/>
      <c r="H275" s="26"/>
      <c r="I275" s="26"/>
      <c r="J275" s="26"/>
      <c r="K275" s="26"/>
      <c r="L275" s="26">
        <f t="shared" si="13"/>
        <v>61729.39011600001</v>
      </c>
      <c r="M275" s="26"/>
      <c r="N275" s="26"/>
    </row>
    <row r="276" spans="1:17" s="25" customFormat="1" ht="12.75" customHeight="1" x14ac:dyDescent="0.2">
      <c r="A276" s="24"/>
      <c r="D276" s="73" t="s">
        <v>122</v>
      </c>
      <c r="E276" s="26"/>
      <c r="F276" s="26">
        <v>55301.829924000012</v>
      </c>
      <c r="G276" s="26"/>
      <c r="H276" s="26"/>
      <c r="I276" s="26"/>
      <c r="J276" s="26"/>
      <c r="K276" s="26"/>
      <c r="L276" s="26">
        <f t="shared" si="13"/>
        <v>57071.488481568013</v>
      </c>
      <c r="M276" s="26"/>
      <c r="N276" s="26"/>
    </row>
    <row r="277" spans="1:17" s="25" customFormat="1" ht="12.75" customHeight="1" x14ac:dyDescent="0.2">
      <c r="A277" s="24"/>
      <c r="D277" s="73" t="s">
        <v>123</v>
      </c>
      <c r="E277" s="26"/>
      <c r="F277" s="26">
        <v>51129.823483200002</v>
      </c>
      <c r="G277" s="26"/>
      <c r="H277" s="26"/>
      <c r="I277" s="26"/>
      <c r="J277" s="26"/>
      <c r="K277" s="26"/>
      <c r="L277" s="26">
        <f t="shared" si="13"/>
        <v>52765.977834662401</v>
      </c>
      <c r="M277" s="26"/>
      <c r="N277" s="26"/>
    </row>
    <row r="278" spans="1:17" ht="12.75" customHeight="1" x14ac:dyDescent="0.2">
      <c r="B278" s="5">
        <v>66</v>
      </c>
      <c r="C278" s="1"/>
      <c r="D278" s="73" t="s">
        <v>114</v>
      </c>
      <c r="E278" s="3">
        <v>10</v>
      </c>
      <c r="F278" s="3"/>
      <c r="G278" s="3"/>
      <c r="I278" s="3"/>
      <c r="J278" s="26"/>
      <c r="K278" s="3">
        <v>10</v>
      </c>
      <c r="M278" s="3"/>
      <c r="N278" s="26"/>
      <c r="O278" s="47"/>
      <c r="P278" s="47"/>
      <c r="Q278" s="2"/>
    </row>
    <row r="279" spans="1:17" ht="12.75" customHeight="1" x14ac:dyDescent="0.2">
      <c r="B279" s="61"/>
      <c r="C279" s="1"/>
      <c r="D279" s="73" t="s">
        <v>115</v>
      </c>
      <c r="E279" s="3"/>
      <c r="F279" s="3">
        <v>67283.794612800004</v>
      </c>
      <c r="G279" s="26"/>
      <c r="I279" s="3"/>
      <c r="J279" s="26"/>
      <c r="L279" s="26">
        <f t="shared" ref="L279:L289" si="14">F279*(1+$O$8)</f>
        <v>69436.87604040961</v>
      </c>
      <c r="M279" s="3"/>
      <c r="N279" s="26"/>
      <c r="O279" s="2"/>
      <c r="P279" s="2"/>
    </row>
    <row r="280" spans="1:17" ht="12.75" customHeight="1" x14ac:dyDescent="0.2">
      <c r="B280" s="61"/>
      <c r="C280" s="1"/>
      <c r="D280" s="73" t="s">
        <v>116</v>
      </c>
      <c r="E280" s="3"/>
      <c r="F280" s="3">
        <v>67283.794612800004</v>
      </c>
      <c r="G280" s="26"/>
      <c r="I280" s="3"/>
      <c r="J280" s="26"/>
      <c r="L280" s="26">
        <f t="shared" si="14"/>
        <v>69436.87604040961</v>
      </c>
      <c r="M280" s="3"/>
      <c r="N280" s="26"/>
      <c r="O280" s="2"/>
      <c r="P280" s="2"/>
    </row>
    <row r="281" spans="1:17" ht="12.75" customHeight="1" x14ac:dyDescent="0.2">
      <c r="B281" s="61"/>
      <c r="C281" s="1"/>
      <c r="D281" s="73" t="s">
        <v>117</v>
      </c>
      <c r="E281" s="3"/>
      <c r="F281" s="3">
        <v>62207.912520000005</v>
      </c>
      <c r="G281" s="3"/>
      <c r="I281" s="3"/>
      <c r="J281" s="26"/>
      <c r="L281" s="26">
        <f t="shared" si="14"/>
        <v>64198.565720640006</v>
      </c>
      <c r="M281" s="3"/>
      <c r="N281" s="26"/>
      <c r="O281" s="2"/>
      <c r="P281" s="2"/>
    </row>
    <row r="282" spans="1:17" s="25" customFormat="1" ht="12.75" customHeight="1" x14ac:dyDescent="0.2">
      <c r="A282" s="24"/>
      <c r="B282" s="62"/>
      <c r="D282" s="73" t="s">
        <v>80</v>
      </c>
      <c r="E282" s="26"/>
      <c r="F282" s="26">
        <v>59815.300500000005</v>
      </c>
      <c r="G282" s="26"/>
      <c r="H282" s="26"/>
      <c r="I282" s="26"/>
      <c r="J282" s="26"/>
      <c r="K282" s="26"/>
      <c r="L282" s="26">
        <f t="shared" si="14"/>
        <v>61729.39011600001</v>
      </c>
      <c r="M282" s="26"/>
      <c r="N282" s="26"/>
    </row>
    <row r="283" spans="1:17" ht="12.75" customHeight="1" x14ac:dyDescent="0.2">
      <c r="B283" s="61"/>
      <c r="C283" s="1"/>
      <c r="D283" s="73" t="s">
        <v>118</v>
      </c>
      <c r="E283" s="3"/>
      <c r="F283" s="3">
        <v>59815.300500000005</v>
      </c>
      <c r="G283" s="26"/>
      <c r="I283" s="3"/>
      <c r="J283" s="26"/>
      <c r="L283" s="26">
        <f t="shared" si="14"/>
        <v>61729.39011600001</v>
      </c>
      <c r="M283" s="3"/>
      <c r="N283" s="26"/>
      <c r="O283" s="2"/>
      <c r="P283" s="2"/>
    </row>
    <row r="284" spans="1:17" s="25" customFormat="1" ht="12.75" customHeight="1" x14ac:dyDescent="0.2">
      <c r="A284" s="24"/>
      <c r="B284" s="62"/>
      <c r="D284" s="73" t="s">
        <v>87</v>
      </c>
      <c r="E284" s="26"/>
      <c r="F284" s="26">
        <v>53175.063684000015</v>
      </c>
      <c r="G284" s="26"/>
      <c r="H284" s="26"/>
      <c r="I284" s="26"/>
      <c r="J284" s="26"/>
      <c r="K284" s="26"/>
      <c r="L284" s="26">
        <f t="shared" si="14"/>
        <v>54876.665721888014</v>
      </c>
      <c r="M284" s="26"/>
      <c r="N284" s="26"/>
    </row>
    <row r="285" spans="1:17" ht="12.75" customHeight="1" x14ac:dyDescent="0.2">
      <c r="B285" s="61"/>
      <c r="C285" s="1"/>
      <c r="D285" s="73" t="s">
        <v>119</v>
      </c>
      <c r="E285" s="3"/>
      <c r="F285" s="3">
        <v>53175.063684000015</v>
      </c>
      <c r="G285" s="26"/>
      <c r="I285" s="3"/>
      <c r="J285" s="26"/>
      <c r="L285" s="26">
        <f t="shared" si="14"/>
        <v>54876.665721888014</v>
      </c>
      <c r="M285" s="3"/>
      <c r="N285" s="26"/>
      <c r="O285" s="2"/>
      <c r="P285" s="2"/>
    </row>
    <row r="286" spans="1:17" s="25" customFormat="1" ht="12.75" customHeight="1" x14ac:dyDescent="0.2">
      <c r="A286" s="24"/>
      <c r="B286" s="62"/>
      <c r="D286" s="73" t="s">
        <v>89</v>
      </c>
      <c r="E286" s="26"/>
      <c r="F286" s="26">
        <v>47272.10583120001</v>
      </c>
      <c r="G286" s="26"/>
      <c r="H286" s="26"/>
      <c r="I286" s="26"/>
      <c r="J286" s="26"/>
      <c r="K286" s="26"/>
      <c r="L286" s="26">
        <f t="shared" si="14"/>
        <v>48784.813217798408</v>
      </c>
      <c r="M286" s="26"/>
      <c r="N286" s="26"/>
    </row>
    <row r="287" spans="1:17" s="25" customFormat="1" ht="12.75" customHeight="1" x14ac:dyDescent="0.2">
      <c r="A287" s="24"/>
      <c r="B287" s="62"/>
      <c r="D287" s="73" t="s">
        <v>139</v>
      </c>
      <c r="E287" s="26"/>
      <c r="F287" s="26">
        <v>38854.837668000007</v>
      </c>
      <c r="G287" s="26"/>
      <c r="H287" s="26"/>
      <c r="I287" s="26"/>
      <c r="J287" s="26"/>
      <c r="K287" s="26"/>
      <c r="L287" s="26">
        <f t="shared" si="14"/>
        <v>40098.19247337601</v>
      </c>
      <c r="M287" s="26"/>
      <c r="N287" s="26"/>
    </row>
    <row r="288" spans="1:17" ht="12.75" customHeight="1" x14ac:dyDescent="0.2">
      <c r="B288" s="72">
        <v>67</v>
      </c>
      <c r="C288" s="73"/>
      <c r="D288" s="73" t="s">
        <v>88</v>
      </c>
      <c r="E288" s="2">
        <v>2</v>
      </c>
      <c r="F288" s="3">
        <v>51129.823483200002</v>
      </c>
      <c r="G288" s="26"/>
      <c r="H288" s="26"/>
      <c r="I288" s="26"/>
      <c r="J288" s="26"/>
      <c r="K288" s="2">
        <v>2</v>
      </c>
      <c r="L288" s="26">
        <f t="shared" si="14"/>
        <v>52765.977834662401</v>
      </c>
      <c r="M288" s="3"/>
      <c r="N288" s="3"/>
    </row>
    <row r="289" spans="2:14" ht="12.75" customHeight="1" x14ac:dyDescent="0.2">
      <c r="B289" s="72">
        <v>68</v>
      </c>
      <c r="C289" s="73"/>
      <c r="D289" s="73" t="s">
        <v>92</v>
      </c>
      <c r="E289" s="2">
        <v>1</v>
      </c>
      <c r="F289" s="3">
        <v>42024.900902400004</v>
      </c>
      <c r="K289" s="2">
        <v>1</v>
      </c>
      <c r="L289" s="26">
        <f t="shared" si="14"/>
        <v>43369.697731276807</v>
      </c>
      <c r="M289" s="3"/>
      <c r="N289" s="3"/>
    </row>
    <row r="290" spans="2:14" ht="12.75" customHeight="1" x14ac:dyDescent="0.2">
      <c r="B290" s="72"/>
      <c r="C290" s="73"/>
      <c r="D290" s="76" t="s">
        <v>1</v>
      </c>
      <c r="E290" s="77">
        <f>SUM(E211:E289)</f>
        <v>17</v>
      </c>
      <c r="F290" s="74"/>
      <c r="G290" s="6">
        <f>SUM(G211:G289)</f>
        <v>0</v>
      </c>
      <c r="I290" s="6">
        <f>SUM(I211:I289)</f>
        <v>0</v>
      </c>
      <c r="K290" s="6">
        <f>SUM(K211:K289)</f>
        <v>17</v>
      </c>
      <c r="M290" s="6">
        <f>SUM(M211:M289)</f>
        <v>0</v>
      </c>
      <c r="N290" s="3"/>
    </row>
    <row r="291" spans="2:14" ht="12.75" customHeight="1" x14ac:dyDescent="0.2">
      <c r="B291" s="1"/>
      <c r="C291" s="73"/>
      <c r="F291" s="3"/>
      <c r="N291" s="3"/>
    </row>
    <row r="292" spans="2:14" ht="12.75" customHeight="1" x14ac:dyDescent="0.2">
      <c r="C292" s="73"/>
      <c r="D292" s="1" t="s">
        <v>4</v>
      </c>
      <c r="E292" s="3"/>
      <c r="F292" s="3"/>
      <c r="M292" s="3"/>
      <c r="N292" s="3"/>
    </row>
    <row r="293" spans="2:14" ht="12.75" customHeight="1" x14ac:dyDescent="0.2">
      <c r="C293" s="73"/>
      <c r="D293" s="1" t="s">
        <v>9</v>
      </c>
      <c r="E293" s="3"/>
      <c r="F293" s="3"/>
      <c r="M293" s="3"/>
      <c r="N293" s="3"/>
    </row>
    <row r="294" spans="2:14" ht="12.75" customHeight="1" x14ac:dyDescent="0.2">
      <c r="B294" s="72">
        <v>69</v>
      </c>
      <c r="C294" s="73"/>
      <c r="D294" s="73" t="s">
        <v>10</v>
      </c>
      <c r="E294" s="74">
        <v>1</v>
      </c>
      <c r="F294" s="74">
        <v>114452.32757452283</v>
      </c>
      <c r="G294" s="74"/>
      <c r="I294" s="74"/>
      <c r="K294" s="74">
        <v>1</v>
      </c>
      <c r="L294" s="3">
        <f t="shared" ref="L294:L297" si="15">F294*(1+$O$8)</f>
        <v>118114.80205690756</v>
      </c>
      <c r="M294" s="3"/>
      <c r="N294" s="3"/>
    </row>
    <row r="295" spans="2:14" ht="12.75" customHeight="1" x14ac:dyDescent="0.2">
      <c r="B295" s="72">
        <v>70</v>
      </c>
      <c r="C295" s="73"/>
      <c r="D295" s="73" t="s">
        <v>8</v>
      </c>
      <c r="E295" s="74">
        <v>21</v>
      </c>
      <c r="F295" s="74">
        <v>111362.19918689592</v>
      </c>
      <c r="G295" s="74"/>
      <c r="I295" s="74"/>
      <c r="K295" s="74">
        <v>21</v>
      </c>
      <c r="L295" s="3">
        <f t="shared" si="15"/>
        <v>114925.78956087658</v>
      </c>
      <c r="M295" s="3"/>
      <c r="N295" s="3"/>
    </row>
    <row r="296" spans="2:14" ht="12.75" customHeight="1" x14ac:dyDescent="0.2">
      <c r="B296" s="72">
        <v>71</v>
      </c>
      <c r="C296" s="73"/>
      <c r="D296" s="73" t="s">
        <v>13</v>
      </c>
      <c r="E296" s="74">
        <v>1</v>
      </c>
      <c r="F296" s="74">
        <v>102134.87047528969</v>
      </c>
      <c r="G296" s="74"/>
      <c r="I296" s="74"/>
      <c r="K296" s="74">
        <v>1</v>
      </c>
      <c r="L296" s="3">
        <f t="shared" si="15"/>
        <v>105403.18633049897</v>
      </c>
      <c r="M296" s="3"/>
      <c r="N296" s="3"/>
    </row>
    <row r="297" spans="2:14" ht="12.75" customHeight="1" x14ac:dyDescent="0.2">
      <c r="B297" s="72">
        <v>72</v>
      </c>
      <c r="C297" s="73"/>
      <c r="D297" s="73" t="s">
        <v>7</v>
      </c>
      <c r="E297" s="84">
        <v>25</v>
      </c>
      <c r="F297" s="74">
        <v>56046.251420603228</v>
      </c>
      <c r="G297" s="84"/>
      <c r="I297" s="84"/>
      <c r="K297" s="84">
        <v>25</v>
      </c>
      <c r="L297" s="3">
        <f t="shared" si="15"/>
        <v>57839.731466062534</v>
      </c>
      <c r="M297" s="3"/>
      <c r="N297" s="3"/>
    </row>
    <row r="298" spans="2:14" ht="12.75" customHeight="1" x14ac:dyDescent="0.2">
      <c r="B298" s="73"/>
      <c r="C298" s="73"/>
      <c r="D298" s="76" t="s">
        <v>1</v>
      </c>
      <c r="E298" s="6">
        <f>SUM(E294:E297)</f>
        <v>48</v>
      </c>
      <c r="F298" s="3"/>
      <c r="G298" s="6">
        <f>SUM(G294:G297)</f>
        <v>0</v>
      </c>
      <c r="I298" s="6">
        <f>SUM(I294:I297)</f>
        <v>0</v>
      </c>
      <c r="K298" s="3">
        <f>SUM(K294:K297)</f>
        <v>48</v>
      </c>
      <c r="M298" s="6">
        <f>SUM(M294:M297)</f>
        <v>0</v>
      </c>
      <c r="N298" s="3"/>
    </row>
    <row r="299" spans="2:14" ht="12.75" customHeight="1" x14ac:dyDescent="0.2">
      <c r="C299" s="73"/>
      <c r="E299" s="3"/>
      <c r="F299" s="3"/>
      <c r="K299" s="9"/>
      <c r="M299" s="3"/>
      <c r="N299" s="3"/>
    </row>
    <row r="300" spans="2:14" ht="12.75" customHeight="1" x14ac:dyDescent="0.2">
      <c r="C300" s="73"/>
      <c r="D300" s="1" t="s">
        <v>126</v>
      </c>
      <c r="E300" s="6">
        <f>E298+E290</f>
        <v>65</v>
      </c>
      <c r="F300" s="3"/>
      <c r="G300" s="6">
        <f>G298+G290</f>
        <v>0</v>
      </c>
      <c r="I300" s="6">
        <f>I298+I290</f>
        <v>0</v>
      </c>
      <c r="K300" s="6">
        <f>K298+K290</f>
        <v>65</v>
      </c>
      <c r="M300" s="6">
        <f>M298+M290</f>
        <v>0</v>
      </c>
      <c r="N300" s="3"/>
    </row>
    <row r="301" spans="2:14" ht="12.75" customHeight="1" x14ac:dyDescent="0.2">
      <c r="B301" s="1"/>
      <c r="C301" s="73"/>
      <c r="E301" s="1"/>
      <c r="F301" s="3"/>
      <c r="N301" s="3"/>
    </row>
    <row r="302" spans="2:14" ht="12.75" customHeight="1" x14ac:dyDescent="0.2">
      <c r="C302" s="73"/>
      <c r="D302" s="66" t="s">
        <v>143</v>
      </c>
      <c r="E302" s="3"/>
      <c r="F302" s="3"/>
      <c r="M302" s="3"/>
      <c r="N302" s="3"/>
    </row>
    <row r="303" spans="2:14" ht="12.75" customHeight="1" x14ac:dyDescent="0.2">
      <c r="C303" s="73"/>
      <c r="D303" s="66"/>
      <c r="E303" s="3"/>
      <c r="F303" s="3"/>
      <c r="M303" s="3"/>
      <c r="N303" s="3"/>
    </row>
    <row r="304" spans="2:14" ht="12.75" customHeight="1" x14ac:dyDescent="0.2">
      <c r="C304" s="73"/>
      <c r="D304" s="1" t="s">
        <v>4</v>
      </c>
      <c r="E304" s="3"/>
      <c r="F304" s="3"/>
      <c r="M304" s="3"/>
      <c r="N304" s="3"/>
    </row>
    <row r="305" spans="1:17" ht="12.75" customHeight="1" x14ac:dyDescent="0.2">
      <c r="C305" s="73"/>
      <c r="D305" s="1" t="s">
        <v>12</v>
      </c>
      <c r="E305" s="3"/>
      <c r="F305" s="3"/>
      <c r="M305" s="3"/>
      <c r="N305" s="3"/>
    </row>
    <row r="306" spans="1:17" ht="12.75" customHeight="1" x14ac:dyDescent="0.2">
      <c r="B306" s="72">
        <v>73</v>
      </c>
      <c r="C306" s="73"/>
      <c r="D306" s="73" t="s">
        <v>11</v>
      </c>
      <c r="E306" s="74">
        <v>1</v>
      </c>
      <c r="F306" s="74">
        <v>120046.35420550019</v>
      </c>
      <c r="G306" s="74"/>
      <c r="I306" s="74"/>
      <c r="K306" s="74">
        <v>1</v>
      </c>
      <c r="L306" s="3">
        <f t="shared" ref="L306:L307" si="16">F306*(1+$O$8)</f>
        <v>123887.8375400762</v>
      </c>
      <c r="M306" s="3"/>
      <c r="N306" s="3"/>
    </row>
    <row r="307" spans="1:17" ht="12.75" customHeight="1" x14ac:dyDescent="0.2">
      <c r="B307" s="72">
        <v>74</v>
      </c>
      <c r="C307" s="73"/>
      <c r="D307" s="73" t="s">
        <v>10</v>
      </c>
      <c r="E307" s="78">
        <v>1</v>
      </c>
      <c r="F307" s="74">
        <v>114452.35614000274</v>
      </c>
      <c r="G307" s="78"/>
      <c r="I307" s="78"/>
      <c r="K307" s="78">
        <v>1</v>
      </c>
      <c r="L307" s="3">
        <f t="shared" si="16"/>
        <v>118114.83153648283</v>
      </c>
      <c r="M307" s="3"/>
      <c r="N307" s="3"/>
    </row>
    <row r="308" spans="1:17" ht="12.75" customHeight="1" x14ac:dyDescent="0.2">
      <c r="B308" s="72">
        <v>75</v>
      </c>
      <c r="C308" s="1"/>
      <c r="D308" s="63" t="s">
        <v>114</v>
      </c>
      <c r="E308" s="3">
        <v>3</v>
      </c>
      <c r="F308" s="3"/>
      <c r="G308" s="3"/>
      <c r="I308" s="3"/>
      <c r="J308" s="26"/>
      <c r="K308" s="3">
        <v>3</v>
      </c>
      <c r="M308" s="3"/>
      <c r="N308" s="26"/>
      <c r="O308" s="47"/>
      <c r="P308" s="47"/>
      <c r="Q308" s="2"/>
    </row>
    <row r="309" spans="1:17" ht="12.75" customHeight="1" x14ac:dyDescent="0.2">
      <c r="B309" s="61"/>
      <c r="C309" s="1"/>
      <c r="D309" s="63" t="s">
        <v>115</v>
      </c>
      <c r="E309" s="3"/>
      <c r="F309" s="3">
        <v>67283.794612800004</v>
      </c>
      <c r="G309" s="26"/>
      <c r="I309" s="3"/>
      <c r="J309" s="26"/>
      <c r="L309" s="3">
        <f t="shared" ref="L309:L318" si="17">F309*(1+$O$8)</f>
        <v>69436.87604040961</v>
      </c>
      <c r="M309" s="3"/>
      <c r="N309" s="26"/>
      <c r="O309" s="2"/>
      <c r="P309" s="2"/>
    </row>
    <row r="310" spans="1:17" ht="12.75" customHeight="1" x14ac:dyDescent="0.2">
      <c r="B310" s="61"/>
      <c r="C310" s="1"/>
      <c r="D310" s="63" t="s">
        <v>116</v>
      </c>
      <c r="E310" s="3"/>
      <c r="F310" s="3">
        <v>67283.794612800004</v>
      </c>
      <c r="G310" s="26"/>
      <c r="I310" s="3"/>
      <c r="J310" s="26"/>
      <c r="L310" s="3">
        <f t="shared" si="17"/>
        <v>69436.87604040961</v>
      </c>
      <c r="M310" s="3"/>
      <c r="N310" s="26"/>
      <c r="O310" s="2"/>
      <c r="P310" s="2"/>
    </row>
    <row r="311" spans="1:17" ht="12.75" customHeight="1" x14ac:dyDescent="0.2">
      <c r="B311" s="61"/>
      <c r="C311" s="1"/>
      <c r="D311" s="63" t="s">
        <v>117</v>
      </c>
      <c r="E311" s="3"/>
      <c r="F311" s="3">
        <v>62207.912520000005</v>
      </c>
      <c r="G311" s="3"/>
      <c r="I311" s="3"/>
      <c r="J311" s="26"/>
      <c r="L311" s="3">
        <f t="shared" si="17"/>
        <v>64198.565720640006</v>
      </c>
      <c r="M311" s="3"/>
      <c r="N311" s="26"/>
      <c r="O311" s="2"/>
      <c r="P311" s="2"/>
    </row>
    <row r="312" spans="1:17" s="25" customFormat="1" ht="12.75" customHeight="1" x14ac:dyDescent="0.2">
      <c r="A312" s="24"/>
      <c r="B312" s="62"/>
      <c r="D312" s="63" t="s">
        <v>80</v>
      </c>
      <c r="E312" s="26"/>
      <c r="F312" s="26">
        <v>59815.300500000005</v>
      </c>
      <c r="G312" s="26"/>
      <c r="H312" s="26"/>
      <c r="I312" s="26"/>
      <c r="J312" s="26"/>
      <c r="K312" s="26"/>
      <c r="L312" s="3">
        <f t="shared" si="17"/>
        <v>61729.39011600001</v>
      </c>
      <c r="M312" s="26"/>
      <c r="N312" s="26"/>
    </row>
    <row r="313" spans="1:17" ht="12.75" customHeight="1" x14ac:dyDescent="0.2">
      <c r="B313" s="61"/>
      <c r="C313" s="1"/>
      <c r="D313" s="63" t="s">
        <v>118</v>
      </c>
      <c r="E313" s="3"/>
      <c r="F313" s="3">
        <v>59815.300500000005</v>
      </c>
      <c r="G313" s="26"/>
      <c r="I313" s="3"/>
      <c r="J313" s="26"/>
      <c r="L313" s="3">
        <f t="shared" si="17"/>
        <v>61729.39011600001</v>
      </c>
      <c r="M313" s="3"/>
      <c r="N313" s="26"/>
      <c r="O313" s="2"/>
      <c r="P313" s="2"/>
    </row>
    <row r="314" spans="1:17" s="25" customFormat="1" ht="12.75" customHeight="1" x14ac:dyDescent="0.2">
      <c r="A314" s="24"/>
      <c r="B314" s="62"/>
      <c r="D314" s="63" t="s">
        <v>87</v>
      </c>
      <c r="E314" s="26"/>
      <c r="F314" s="26">
        <v>53175.063684000015</v>
      </c>
      <c r="G314" s="26"/>
      <c r="H314" s="26"/>
      <c r="I314" s="26"/>
      <c r="J314" s="26"/>
      <c r="K314" s="26"/>
      <c r="L314" s="3">
        <f t="shared" si="17"/>
        <v>54876.665721888014</v>
      </c>
      <c r="M314" s="26"/>
      <c r="N314" s="26"/>
    </row>
    <row r="315" spans="1:17" ht="12.75" customHeight="1" x14ac:dyDescent="0.2">
      <c r="B315" s="61"/>
      <c r="C315" s="1"/>
      <c r="D315" s="63" t="s">
        <v>119</v>
      </c>
      <c r="E315" s="3"/>
      <c r="F315" s="3">
        <v>53175.063684000015</v>
      </c>
      <c r="G315" s="26"/>
      <c r="I315" s="3"/>
      <c r="J315" s="26"/>
      <c r="L315" s="3">
        <f t="shared" si="17"/>
        <v>54876.665721888014</v>
      </c>
      <c r="M315" s="3"/>
      <c r="N315" s="26"/>
      <c r="O315" s="2"/>
      <c r="P315" s="2"/>
    </row>
    <row r="316" spans="1:17" s="25" customFormat="1" ht="12.75" customHeight="1" x14ac:dyDescent="0.2">
      <c r="A316" s="24"/>
      <c r="B316" s="62"/>
      <c r="D316" s="63" t="s">
        <v>89</v>
      </c>
      <c r="E316" s="26"/>
      <c r="F316" s="26">
        <v>47272.10583120001</v>
      </c>
      <c r="G316" s="26"/>
      <c r="H316" s="26"/>
      <c r="I316" s="26"/>
      <c r="J316" s="26"/>
      <c r="K316" s="26"/>
      <c r="L316" s="3">
        <f t="shared" si="17"/>
        <v>48784.813217798408</v>
      </c>
      <c r="M316" s="26"/>
      <c r="N316" s="26"/>
    </row>
    <row r="317" spans="1:17" s="25" customFormat="1" ht="12.75" customHeight="1" x14ac:dyDescent="0.2">
      <c r="A317" s="24"/>
      <c r="B317" s="62"/>
      <c r="D317" s="63" t="s">
        <v>139</v>
      </c>
      <c r="E317" s="26"/>
      <c r="F317" s="26">
        <v>38854.837668000007</v>
      </c>
      <c r="G317" s="26"/>
      <c r="H317" s="26"/>
      <c r="I317" s="26"/>
      <c r="J317" s="26"/>
      <c r="K317" s="26"/>
      <c r="L317" s="3">
        <f t="shared" si="17"/>
        <v>40098.19247337601</v>
      </c>
      <c r="M317" s="26"/>
      <c r="N317" s="26"/>
    </row>
    <row r="318" spans="1:17" ht="12.75" customHeight="1" x14ac:dyDescent="0.2">
      <c r="B318" s="72">
        <v>76</v>
      </c>
      <c r="C318" s="73"/>
      <c r="D318" s="1" t="s">
        <v>88</v>
      </c>
      <c r="E318" s="2">
        <v>1</v>
      </c>
      <c r="F318" s="3">
        <v>51129.823483200002</v>
      </c>
      <c r="K318" s="3">
        <v>1</v>
      </c>
      <c r="L318" s="3">
        <f t="shared" si="17"/>
        <v>52765.977834662401</v>
      </c>
      <c r="M318" s="3"/>
      <c r="N318" s="3"/>
    </row>
    <row r="319" spans="1:17" ht="12.75" customHeight="1" x14ac:dyDescent="0.2">
      <c r="B319" s="72"/>
      <c r="C319" s="73"/>
      <c r="D319" s="76" t="s">
        <v>1</v>
      </c>
      <c r="E319" s="6">
        <f>SUM(E306:E318)</f>
        <v>6</v>
      </c>
      <c r="F319" s="3"/>
      <c r="G319" s="6">
        <f>SUM(G306:G318)</f>
        <v>0</v>
      </c>
      <c r="I319" s="6">
        <f>SUM(I306:I318)</f>
        <v>0</v>
      </c>
      <c r="K319" s="6">
        <f>SUM(K306:K318)</f>
        <v>6</v>
      </c>
      <c r="M319" s="6">
        <f>SUM(M306:M318)</f>
        <v>0</v>
      </c>
      <c r="N319" s="3"/>
    </row>
    <row r="320" spans="1:17" ht="12.75" customHeight="1" x14ac:dyDescent="0.2">
      <c r="B320" s="1"/>
      <c r="C320" s="73"/>
      <c r="E320" s="1"/>
      <c r="F320" s="3"/>
      <c r="N320" s="3"/>
    </row>
    <row r="321" spans="2:14" ht="12.75" customHeight="1" x14ac:dyDescent="0.2">
      <c r="B321" s="1"/>
      <c r="C321" s="73"/>
      <c r="D321" s="1" t="s">
        <v>4</v>
      </c>
      <c r="E321" s="3"/>
      <c r="F321" s="3"/>
      <c r="M321" s="3"/>
      <c r="N321" s="3"/>
    </row>
    <row r="322" spans="2:14" ht="12.75" customHeight="1" x14ac:dyDescent="0.2">
      <c r="B322" s="1"/>
      <c r="C322" s="73"/>
      <c r="D322" s="1" t="s">
        <v>9</v>
      </c>
      <c r="E322" s="3"/>
      <c r="F322" s="3"/>
      <c r="M322" s="3"/>
      <c r="N322" s="3"/>
    </row>
    <row r="323" spans="2:14" ht="12.75" customHeight="1" x14ac:dyDescent="0.2">
      <c r="B323" s="72">
        <v>77</v>
      </c>
      <c r="C323" s="73"/>
      <c r="D323" s="73" t="s">
        <v>8</v>
      </c>
      <c r="E323" s="78">
        <v>7</v>
      </c>
      <c r="F323" s="74">
        <v>111362.19918689592</v>
      </c>
      <c r="G323" s="78"/>
      <c r="I323" s="78"/>
      <c r="K323" s="78">
        <v>7</v>
      </c>
      <c r="L323" s="3">
        <f t="shared" ref="L323:L324" si="18">F323*(1+$O$8)</f>
        <v>114925.78956087658</v>
      </c>
      <c r="M323" s="3"/>
      <c r="N323" s="3"/>
    </row>
    <row r="324" spans="2:14" ht="12.75" customHeight="1" x14ac:dyDescent="0.2">
      <c r="B324" s="72">
        <v>78</v>
      </c>
      <c r="C324" s="73"/>
      <c r="D324" s="73" t="s">
        <v>7</v>
      </c>
      <c r="E324" s="81">
        <v>12</v>
      </c>
      <c r="F324" s="74">
        <v>56046.251420603228</v>
      </c>
      <c r="G324" s="81"/>
      <c r="I324" s="81"/>
      <c r="K324" s="81">
        <v>12</v>
      </c>
      <c r="L324" s="3">
        <f t="shared" si="18"/>
        <v>57839.731466062534</v>
      </c>
      <c r="M324" s="3"/>
      <c r="N324" s="3"/>
    </row>
    <row r="325" spans="2:14" ht="12.75" customHeight="1" x14ac:dyDescent="0.2">
      <c r="B325" s="72"/>
      <c r="C325" s="73"/>
      <c r="D325" s="76" t="s">
        <v>1</v>
      </c>
      <c r="E325" s="6">
        <f>SUM(E323:E324)</f>
        <v>19</v>
      </c>
      <c r="F325" s="3"/>
      <c r="G325" s="6">
        <f>SUM(G323:G324)</f>
        <v>0</v>
      </c>
      <c r="I325" s="6">
        <f>SUM(I323:I324)</f>
        <v>0</v>
      </c>
      <c r="K325" s="3">
        <f>SUM(K323:K324)</f>
        <v>19</v>
      </c>
      <c r="M325" s="6">
        <f>SUM(M323:M324)</f>
        <v>0</v>
      </c>
      <c r="N325" s="3"/>
    </row>
    <row r="326" spans="2:14" ht="12.75" customHeight="1" x14ac:dyDescent="0.2">
      <c r="C326" s="73"/>
      <c r="E326" s="3"/>
      <c r="F326" s="3"/>
      <c r="M326" s="3"/>
      <c r="N326" s="3"/>
    </row>
    <row r="327" spans="2:14" ht="12.75" customHeight="1" x14ac:dyDescent="0.2">
      <c r="B327" s="1"/>
      <c r="C327" s="73"/>
      <c r="D327" s="66" t="s">
        <v>143</v>
      </c>
      <c r="E327" s="3"/>
      <c r="F327" s="3"/>
      <c r="M327" s="3"/>
      <c r="N327" s="3"/>
    </row>
    <row r="328" spans="2:14" ht="12.75" customHeight="1" x14ac:dyDescent="0.2">
      <c r="B328" s="1"/>
      <c r="C328" s="73"/>
      <c r="D328" s="66" t="s">
        <v>6</v>
      </c>
      <c r="E328" s="3"/>
      <c r="F328" s="3"/>
      <c r="M328" s="3"/>
      <c r="N328" s="3"/>
    </row>
    <row r="329" spans="2:14" ht="12.75" customHeight="1" x14ac:dyDescent="0.2">
      <c r="B329" s="1"/>
      <c r="C329" s="73"/>
      <c r="D329" s="66" t="s">
        <v>5</v>
      </c>
      <c r="E329" s="3"/>
      <c r="F329" s="3"/>
      <c r="M329" s="3"/>
      <c r="N329" s="3"/>
    </row>
    <row r="330" spans="2:14" ht="12.75" customHeight="1" x14ac:dyDescent="0.2">
      <c r="B330" s="1"/>
      <c r="C330" s="73"/>
      <c r="D330" s="66"/>
      <c r="E330" s="3"/>
      <c r="F330" s="3"/>
      <c r="M330" s="3"/>
      <c r="N330" s="3"/>
    </row>
    <row r="331" spans="2:14" ht="12.75" customHeight="1" x14ac:dyDescent="0.2">
      <c r="B331" s="1"/>
      <c r="C331" s="73"/>
      <c r="D331" s="1" t="s">
        <v>4</v>
      </c>
      <c r="E331" s="3"/>
      <c r="F331" s="3"/>
      <c r="M331" s="3"/>
      <c r="N331" s="3"/>
    </row>
    <row r="332" spans="2:14" ht="12.75" customHeight="1" x14ac:dyDescent="0.2">
      <c r="B332" s="1"/>
      <c r="C332" s="73"/>
      <c r="D332" s="1" t="s">
        <v>3</v>
      </c>
      <c r="E332" s="3"/>
      <c r="F332" s="3"/>
      <c r="M332" s="3"/>
      <c r="N332" s="3"/>
    </row>
    <row r="333" spans="2:14" ht="12.75" customHeight="1" x14ac:dyDescent="0.2">
      <c r="B333" s="72">
        <v>79</v>
      </c>
      <c r="C333" s="73"/>
      <c r="D333" s="73" t="s">
        <v>2</v>
      </c>
      <c r="E333" s="81">
        <v>1</v>
      </c>
      <c r="F333" s="74">
        <v>70639.076367960384</v>
      </c>
      <c r="K333" s="9">
        <v>1</v>
      </c>
      <c r="L333" s="3">
        <f t="shared" ref="L333" si="19">F333*(1+$O$8)</f>
        <v>72899.526811735122</v>
      </c>
      <c r="M333" s="3"/>
      <c r="N333" s="3"/>
    </row>
    <row r="334" spans="2:14" ht="12.75" customHeight="1" x14ac:dyDescent="0.2">
      <c r="B334" s="72"/>
      <c r="C334" s="73"/>
      <c r="D334" s="76" t="s">
        <v>1</v>
      </c>
      <c r="E334" s="6">
        <f>SUM(E333)</f>
        <v>1</v>
      </c>
      <c r="F334" s="3"/>
      <c r="G334" s="6">
        <f>SUM(G333)</f>
        <v>0</v>
      </c>
      <c r="I334" s="6">
        <f>SUM(I333)</f>
        <v>0</v>
      </c>
      <c r="K334" s="3">
        <f>SUM(K333)</f>
        <v>1</v>
      </c>
      <c r="M334" s="6">
        <f>SUM(M333)</f>
        <v>0</v>
      </c>
    </row>
    <row r="335" spans="2:14" ht="12.75" customHeight="1" x14ac:dyDescent="0.2">
      <c r="C335" s="73"/>
      <c r="D335" s="7"/>
      <c r="E335" s="3"/>
      <c r="F335" s="3"/>
      <c r="G335" s="3"/>
      <c r="I335" s="3"/>
      <c r="K335" s="9"/>
      <c r="M335" s="3"/>
    </row>
    <row r="336" spans="2:14" ht="12.75" customHeight="1" x14ac:dyDescent="0.2">
      <c r="C336" s="73"/>
      <c r="D336" s="1" t="s">
        <v>127</v>
      </c>
      <c r="E336" s="6">
        <f>E334+E325+E319</f>
        <v>26</v>
      </c>
      <c r="F336" s="3"/>
      <c r="G336" s="6">
        <f>G334+G325+G319</f>
        <v>0</v>
      </c>
      <c r="I336" s="6">
        <f>I334+I325+I319</f>
        <v>0</v>
      </c>
      <c r="K336" s="6">
        <f>K334+K325+K319</f>
        <v>26</v>
      </c>
      <c r="M336" s="6">
        <f>M334+M325+M319</f>
        <v>0</v>
      </c>
      <c r="N336" s="3"/>
    </row>
    <row r="337" spans="2:14" ht="12.75" customHeight="1" x14ac:dyDescent="0.2">
      <c r="C337" s="73"/>
      <c r="K337" s="9"/>
      <c r="N337" s="3"/>
    </row>
    <row r="338" spans="2:14" ht="12.75" customHeight="1" x14ac:dyDescent="0.2">
      <c r="C338" s="73"/>
      <c r="D338" s="1" t="s">
        <v>0</v>
      </c>
      <c r="E338" s="6">
        <f>E336+E300+E204</f>
        <v>333</v>
      </c>
      <c r="F338" s="3"/>
      <c r="G338" s="6">
        <f>G336+G300+G204</f>
        <v>0</v>
      </c>
      <c r="I338" s="6">
        <f>I336+I300+I204</f>
        <v>0</v>
      </c>
      <c r="K338" s="6">
        <f>K336+K300+K204</f>
        <v>333</v>
      </c>
      <c r="M338" s="6">
        <f>M336+M300+M204</f>
        <v>0</v>
      </c>
      <c r="N338" s="3"/>
    </row>
    <row r="339" spans="2:14" ht="12.75" customHeight="1" x14ac:dyDescent="0.2">
      <c r="B339" s="1"/>
      <c r="C339" s="1"/>
      <c r="E339" s="1"/>
      <c r="F339" s="3"/>
      <c r="N339" s="3"/>
    </row>
    <row r="340" spans="2:14" ht="12.75" customHeight="1" x14ac:dyDescent="0.2">
      <c r="B340" s="1"/>
      <c r="C340" s="1"/>
      <c r="E340" s="1"/>
      <c r="F340" s="3"/>
      <c r="N340" s="3"/>
    </row>
    <row r="341" spans="2:14" ht="12.75" customHeight="1" x14ac:dyDescent="0.2">
      <c r="B341" s="1"/>
      <c r="C341" s="1"/>
      <c r="E341" s="1"/>
      <c r="F341" s="3"/>
      <c r="N341" s="3"/>
    </row>
    <row r="342" spans="2:14" ht="12.75" customHeight="1" x14ac:dyDescent="0.2">
      <c r="B342" s="1"/>
      <c r="C342" s="1"/>
      <c r="E342" s="1"/>
      <c r="F342" s="3"/>
      <c r="N342" s="3"/>
    </row>
    <row r="368" spans="3:14" ht="12.75" customHeight="1" x14ac:dyDescent="0.2">
      <c r="C368" s="1"/>
      <c r="D368" s="8"/>
      <c r="E368" s="3"/>
      <c r="F368" s="3"/>
      <c r="G368" s="3"/>
      <c r="I368" s="3"/>
      <c r="M368" s="3"/>
      <c r="N368" s="3"/>
    </row>
    <row r="369" spans="2:14" ht="12.75" customHeight="1" x14ac:dyDescent="0.2">
      <c r="C369" s="1"/>
      <c r="D369" s="7"/>
      <c r="E369" s="3"/>
      <c r="F369" s="3"/>
      <c r="M369" s="3"/>
      <c r="N369" s="3"/>
    </row>
    <row r="370" spans="2:14" ht="12.75" customHeight="1" x14ac:dyDescent="0.2">
      <c r="C370" s="1"/>
      <c r="E370" s="3"/>
      <c r="F370" s="3"/>
      <c r="M370" s="3"/>
      <c r="N370" s="3"/>
    </row>
    <row r="371" spans="2:14" ht="12.75" customHeight="1" x14ac:dyDescent="0.2">
      <c r="B371" s="1"/>
      <c r="C371" s="1"/>
      <c r="E371" s="1"/>
      <c r="F371" s="1"/>
      <c r="G371" s="1"/>
      <c r="H371" s="1"/>
      <c r="I371" s="1"/>
      <c r="J371" s="1"/>
      <c r="K371" s="1"/>
      <c r="L371" s="1"/>
    </row>
    <row r="372" spans="2:14" ht="12.75" customHeight="1" x14ac:dyDescent="0.2">
      <c r="B372" s="1"/>
      <c r="C372" s="1"/>
      <c r="E372" s="1"/>
      <c r="F372" s="1"/>
      <c r="G372" s="1"/>
      <c r="H372" s="1"/>
      <c r="I372" s="1"/>
      <c r="J372" s="1"/>
      <c r="K372" s="1"/>
      <c r="L372" s="1"/>
    </row>
    <row r="373" spans="2:14" ht="12.75" customHeight="1" x14ac:dyDescent="0.2">
      <c r="B373" s="1"/>
      <c r="C373" s="1"/>
      <c r="E373" s="1"/>
      <c r="F373" s="1"/>
      <c r="G373" s="1"/>
      <c r="H373" s="1"/>
      <c r="I373" s="1"/>
      <c r="J373" s="1"/>
      <c r="K373" s="1"/>
      <c r="L373" s="1"/>
    </row>
    <row r="374" spans="2:14" ht="12.75" customHeight="1" x14ac:dyDescent="0.2">
      <c r="B374" s="1"/>
      <c r="C374" s="1"/>
      <c r="E374" s="1"/>
      <c r="F374" s="1"/>
      <c r="G374" s="1"/>
      <c r="H374" s="1"/>
      <c r="I374" s="1"/>
      <c r="J374" s="1"/>
      <c r="K374" s="1"/>
      <c r="L374" s="1"/>
    </row>
    <row r="375" spans="2:14" ht="12.75" customHeight="1" x14ac:dyDescent="0.2">
      <c r="B375" s="1"/>
      <c r="C375" s="1"/>
      <c r="E375" s="1"/>
      <c r="F375" s="1"/>
      <c r="G375" s="1"/>
      <c r="H375" s="1"/>
      <c r="I375" s="1"/>
      <c r="J375" s="1"/>
      <c r="K375" s="1"/>
      <c r="L375" s="1"/>
    </row>
    <row r="376" spans="2:14" ht="12.75" customHeight="1" x14ac:dyDescent="0.2">
      <c r="B376" s="1"/>
      <c r="C376" s="1"/>
      <c r="E376" s="1"/>
      <c r="F376" s="1"/>
      <c r="G376" s="1"/>
      <c r="H376" s="1"/>
      <c r="I376" s="1"/>
      <c r="J376" s="1"/>
      <c r="K376" s="1"/>
      <c r="L376" s="1"/>
    </row>
    <row r="377" spans="2:14" ht="12.75" customHeight="1" x14ac:dyDescent="0.2">
      <c r="B377" s="1"/>
      <c r="C377" s="1"/>
      <c r="E377" s="1"/>
      <c r="F377" s="1"/>
      <c r="G377" s="1"/>
      <c r="H377" s="1"/>
      <c r="I377" s="1"/>
      <c r="J377" s="1"/>
      <c r="K377" s="1"/>
      <c r="L377" s="1"/>
    </row>
    <row r="378" spans="2:14" ht="12.75" customHeight="1" x14ac:dyDescent="0.2">
      <c r="C378" s="1"/>
      <c r="F378" s="3"/>
      <c r="N378" s="3"/>
    </row>
    <row r="388" spans="2:14" ht="12.75" customHeight="1" x14ac:dyDescent="0.2">
      <c r="C388" s="1"/>
      <c r="E388" s="3"/>
      <c r="F388" s="3"/>
      <c r="M388" s="3"/>
      <c r="N388" s="3"/>
    </row>
    <row r="389" spans="2:14" ht="12.75" customHeight="1" x14ac:dyDescent="0.2">
      <c r="C389" s="1"/>
      <c r="E389" s="3"/>
      <c r="F389" s="3"/>
      <c r="M389" s="3"/>
      <c r="N389" s="3"/>
    </row>
    <row r="390" spans="2:14" ht="12.75" customHeight="1" x14ac:dyDescent="0.2">
      <c r="B390" s="1"/>
      <c r="C390" s="1"/>
      <c r="E390" s="1"/>
      <c r="F390" s="1"/>
      <c r="G390" s="1"/>
      <c r="H390" s="1"/>
      <c r="I390" s="1"/>
      <c r="J390" s="1"/>
      <c r="K390" s="1"/>
      <c r="L390" s="1"/>
    </row>
    <row r="391" spans="2:14" ht="12.75" customHeight="1" x14ac:dyDescent="0.2">
      <c r="B391" s="1"/>
      <c r="C391" s="1"/>
      <c r="E391" s="1"/>
      <c r="F391" s="1"/>
      <c r="G391" s="1"/>
      <c r="H391" s="1"/>
      <c r="I391" s="1"/>
      <c r="J391" s="1"/>
      <c r="K391" s="1"/>
      <c r="L391" s="1"/>
    </row>
    <row r="392" spans="2:14" ht="12.75" customHeight="1" x14ac:dyDescent="0.2">
      <c r="B392" s="1"/>
      <c r="C392" s="1"/>
      <c r="E392" s="1"/>
      <c r="F392" s="1"/>
      <c r="G392" s="1"/>
      <c r="H392" s="1"/>
      <c r="I392" s="1"/>
      <c r="J392" s="1"/>
      <c r="K392" s="1"/>
      <c r="L392" s="1"/>
    </row>
    <row r="393" spans="2:14" ht="12.75" customHeight="1" x14ac:dyDescent="0.2">
      <c r="B393" s="1"/>
      <c r="C393" s="1"/>
      <c r="E393" s="1"/>
      <c r="F393" s="1"/>
      <c r="G393" s="1"/>
      <c r="H393" s="1"/>
      <c r="I393" s="1"/>
      <c r="J393" s="1"/>
      <c r="K393" s="1"/>
      <c r="L393" s="1"/>
    </row>
    <row r="394" spans="2:14" ht="12.75" customHeight="1" x14ac:dyDescent="0.2">
      <c r="B394" s="1"/>
      <c r="C394" s="1"/>
      <c r="E394" s="1"/>
      <c r="F394" s="1"/>
      <c r="G394" s="1"/>
      <c r="H394" s="1"/>
      <c r="I394" s="1"/>
      <c r="J394" s="1"/>
      <c r="K394" s="1"/>
      <c r="L394" s="1"/>
    </row>
    <row r="395" spans="2:14" ht="12.75" customHeight="1" x14ac:dyDescent="0.2">
      <c r="B395" s="1"/>
      <c r="C395" s="1"/>
      <c r="E395" s="1"/>
      <c r="F395" s="1"/>
      <c r="G395" s="1"/>
      <c r="H395" s="1"/>
      <c r="I395" s="1"/>
      <c r="J395" s="1"/>
      <c r="K395" s="1"/>
      <c r="L395" s="1"/>
    </row>
    <row r="396" spans="2:14" ht="12.75" customHeight="1" x14ac:dyDescent="0.2">
      <c r="B396" s="1"/>
      <c r="C396" s="1"/>
      <c r="E396" s="1"/>
      <c r="F396" s="1"/>
      <c r="G396" s="1"/>
      <c r="H396" s="1"/>
      <c r="I396" s="1"/>
      <c r="J396" s="1"/>
      <c r="K396" s="1"/>
      <c r="L396" s="1"/>
    </row>
    <row r="397" spans="2:14" ht="12.75" customHeight="1" x14ac:dyDescent="0.2">
      <c r="C397" s="1"/>
      <c r="F397" s="3"/>
      <c r="N397" s="3"/>
    </row>
    <row r="398" spans="2:14" ht="12.75" customHeight="1" x14ac:dyDescent="0.2">
      <c r="B398" s="1"/>
      <c r="C398" s="1"/>
      <c r="E398" s="1"/>
      <c r="F398" s="1"/>
      <c r="G398" s="1"/>
      <c r="H398" s="1"/>
      <c r="I398" s="1"/>
      <c r="J398" s="1"/>
      <c r="K398" s="1"/>
      <c r="L398" s="1"/>
    </row>
    <row r="399" spans="2:14" ht="12.75" customHeight="1" x14ac:dyDescent="0.2">
      <c r="B399" s="1"/>
      <c r="C399" s="1"/>
      <c r="E399" s="1"/>
      <c r="F399" s="1"/>
      <c r="G399" s="1"/>
      <c r="H399" s="1"/>
      <c r="I399" s="1"/>
      <c r="J399" s="1"/>
      <c r="K399" s="1"/>
      <c r="L399" s="1"/>
    </row>
    <row r="400" spans="2:14" ht="12.75" customHeight="1" x14ac:dyDescent="0.2">
      <c r="B400" s="1"/>
      <c r="C400" s="1"/>
      <c r="E400" s="1"/>
      <c r="F400" s="1"/>
      <c r="G400" s="1"/>
      <c r="H400" s="1"/>
      <c r="I400" s="1"/>
      <c r="J400" s="1"/>
      <c r="K400" s="1"/>
      <c r="L400" s="1"/>
    </row>
    <row r="401" spans="2:14" ht="12.75" customHeight="1" x14ac:dyDescent="0.2">
      <c r="B401" s="1"/>
      <c r="C401" s="1"/>
      <c r="E401" s="1"/>
      <c r="F401" s="1"/>
      <c r="G401" s="1"/>
      <c r="H401" s="1"/>
      <c r="I401" s="1"/>
      <c r="J401" s="1"/>
      <c r="K401" s="1"/>
      <c r="L401" s="1"/>
    </row>
    <row r="402" spans="2:14" ht="12.75" customHeight="1" x14ac:dyDescent="0.2">
      <c r="B402" s="1"/>
      <c r="C402" s="1"/>
      <c r="E402" s="1"/>
      <c r="F402" s="1"/>
      <c r="G402" s="1"/>
      <c r="H402" s="1"/>
      <c r="I402" s="1"/>
      <c r="J402" s="1"/>
      <c r="K402" s="1"/>
      <c r="L402" s="1"/>
    </row>
    <row r="403" spans="2:14" ht="12.75" customHeight="1" x14ac:dyDescent="0.2">
      <c r="B403" s="1"/>
      <c r="C403" s="1"/>
      <c r="E403" s="1"/>
      <c r="F403" s="1"/>
      <c r="G403" s="1"/>
      <c r="H403" s="1"/>
      <c r="I403" s="1"/>
      <c r="J403" s="1"/>
      <c r="K403" s="1"/>
      <c r="L403" s="1"/>
    </row>
    <row r="404" spans="2:14" ht="12.75" customHeight="1" x14ac:dyDescent="0.2">
      <c r="B404" s="1"/>
      <c r="C404" s="1"/>
      <c r="E404" s="1"/>
      <c r="F404" s="1"/>
      <c r="G404" s="1"/>
      <c r="H404" s="1"/>
      <c r="I404" s="1"/>
      <c r="J404" s="1"/>
      <c r="K404" s="1"/>
      <c r="L404" s="1"/>
    </row>
    <row r="405" spans="2:14" ht="12.75" customHeight="1" x14ac:dyDescent="0.2">
      <c r="B405" s="1"/>
      <c r="C405" s="1"/>
      <c r="E405" s="1"/>
      <c r="F405" s="1"/>
      <c r="G405" s="1"/>
      <c r="H405" s="1"/>
      <c r="I405" s="1"/>
      <c r="J405" s="1"/>
      <c r="K405" s="1"/>
      <c r="L405" s="1"/>
    </row>
    <row r="406" spans="2:14" ht="12.75" customHeight="1" x14ac:dyDescent="0.2">
      <c r="B406" s="1"/>
      <c r="C406" s="1"/>
      <c r="E406" s="1"/>
      <c r="F406" s="1"/>
      <c r="G406" s="1"/>
      <c r="H406" s="1"/>
      <c r="I406" s="1"/>
      <c r="J406" s="1"/>
      <c r="K406" s="1"/>
      <c r="L406" s="1"/>
    </row>
    <row r="407" spans="2:14" ht="12.75" customHeight="1" x14ac:dyDescent="0.2">
      <c r="B407" s="1"/>
      <c r="C407" s="1"/>
      <c r="E407" s="1"/>
      <c r="F407" s="1"/>
      <c r="G407" s="1"/>
      <c r="H407" s="1"/>
      <c r="I407" s="1"/>
      <c r="J407" s="1"/>
      <c r="K407" s="1"/>
      <c r="L407" s="1"/>
    </row>
    <row r="408" spans="2:14" ht="12.75" customHeight="1" x14ac:dyDescent="0.2">
      <c r="B408" s="1"/>
      <c r="C408" s="1"/>
      <c r="E408" s="1"/>
      <c r="F408" s="1"/>
      <c r="G408" s="1"/>
      <c r="H408" s="1"/>
      <c r="I408" s="1"/>
      <c r="J408" s="1"/>
      <c r="K408" s="1"/>
      <c r="L408" s="1"/>
    </row>
    <row r="409" spans="2:14" ht="12.75" customHeight="1" x14ac:dyDescent="0.2">
      <c r="B409" s="1"/>
      <c r="C409" s="1"/>
      <c r="E409" s="1"/>
      <c r="F409" s="1"/>
      <c r="G409" s="1"/>
      <c r="H409" s="1"/>
      <c r="I409" s="1"/>
      <c r="J409" s="1"/>
      <c r="K409" s="1"/>
      <c r="L409" s="1"/>
    </row>
    <row r="410" spans="2:14" ht="12.75" customHeight="1" x14ac:dyDescent="0.2">
      <c r="B410" s="1"/>
      <c r="C410" s="1"/>
      <c r="E410" s="1"/>
      <c r="F410" s="1"/>
      <c r="G410" s="1"/>
      <c r="H410" s="1"/>
      <c r="I410" s="1"/>
      <c r="J410" s="1"/>
      <c r="K410" s="1"/>
      <c r="L410" s="1"/>
    </row>
    <row r="411" spans="2:14" ht="12.75" customHeight="1" x14ac:dyDescent="0.2">
      <c r="B411" s="1"/>
      <c r="C411" s="1"/>
      <c r="E411" s="1"/>
      <c r="F411" s="1"/>
      <c r="G411" s="1"/>
      <c r="H411" s="1"/>
      <c r="I411" s="1"/>
      <c r="J411" s="1"/>
      <c r="K411" s="1"/>
      <c r="L411" s="1"/>
    </row>
    <row r="412" spans="2:14" ht="12.75" customHeight="1" x14ac:dyDescent="0.2">
      <c r="B412" s="1"/>
      <c r="C412" s="1"/>
      <c r="E412" s="1"/>
      <c r="F412" s="1"/>
      <c r="G412" s="1"/>
      <c r="H412" s="1"/>
      <c r="I412" s="1"/>
      <c r="J412" s="1"/>
      <c r="K412" s="1"/>
      <c r="L412" s="1"/>
    </row>
    <row r="413" spans="2:14" ht="12.75" customHeight="1" x14ac:dyDescent="0.2">
      <c r="B413" s="1"/>
      <c r="C413" s="1"/>
      <c r="E413" s="1"/>
      <c r="F413" s="1"/>
      <c r="G413" s="1"/>
      <c r="H413" s="1"/>
      <c r="I413" s="1"/>
      <c r="J413" s="1"/>
      <c r="K413" s="1"/>
      <c r="L413" s="1"/>
    </row>
    <row r="414" spans="2:14" ht="12.75" customHeight="1" x14ac:dyDescent="0.2">
      <c r="B414" s="1"/>
      <c r="C414" s="1"/>
      <c r="E414" s="1"/>
      <c r="F414" s="1"/>
      <c r="G414" s="1"/>
      <c r="H414" s="1"/>
      <c r="I414" s="1"/>
      <c r="J414" s="1"/>
      <c r="K414" s="1"/>
      <c r="L414" s="1"/>
    </row>
    <row r="415" spans="2:14" ht="12.75" customHeight="1" x14ac:dyDescent="0.2">
      <c r="B415" s="1"/>
      <c r="C415" s="1"/>
      <c r="E415" s="1"/>
      <c r="F415" s="1"/>
      <c r="G415" s="1"/>
      <c r="H415" s="1"/>
      <c r="I415" s="1"/>
      <c r="J415" s="1"/>
      <c r="K415" s="1"/>
      <c r="L415" s="1"/>
    </row>
    <row r="416" spans="2:14" ht="12.75" customHeight="1" x14ac:dyDescent="0.2">
      <c r="B416" s="1"/>
      <c r="C416" s="1"/>
      <c r="E416" s="1"/>
      <c r="F416" s="3"/>
      <c r="N416" s="3"/>
    </row>
    <row r="417" spans="2:14" ht="12.75" customHeight="1" x14ac:dyDescent="0.2">
      <c r="B417" s="1"/>
      <c r="C417" s="1"/>
      <c r="E417" s="1"/>
      <c r="F417" s="3"/>
      <c r="N417" s="3"/>
    </row>
    <row r="418" spans="2:14" ht="12.75" customHeight="1" x14ac:dyDescent="0.2">
      <c r="B418" s="1"/>
      <c r="C418" s="1"/>
      <c r="E418" s="1"/>
      <c r="F418" s="3"/>
      <c r="N418" s="3"/>
    </row>
    <row r="419" spans="2:14" ht="12.75" customHeight="1" x14ac:dyDescent="0.2">
      <c r="B419" s="1"/>
      <c r="C419" s="1"/>
      <c r="E419" s="1"/>
      <c r="F419" s="3"/>
      <c r="N419" s="3"/>
    </row>
    <row r="420" spans="2:14" ht="12.75" customHeight="1" x14ac:dyDescent="0.2">
      <c r="B420" s="1"/>
      <c r="C420" s="1"/>
      <c r="E420" s="1"/>
      <c r="F420" s="3"/>
      <c r="N420" s="3"/>
    </row>
    <row r="421" spans="2:14" ht="12.75" customHeight="1" x14ac:dyDescent="0.2">
      <c r="B421" s="1"/>
      <c r="C421" s="1"/>
      <c r="E421" s="1"/>
      <c r="F421" s="3"/>
      <c r="N421" s="3"/>
    </row>
    <row r="422" spans="2:14" ht="12.75" customHeight="1" x14ac:dyDescent="0.2">
      <c r="B422" s="1"/>
      <c r="C422" s="1"/>
      <c r="E422" s="1"/>
      <c r="F422" s="3"/>
      <c r="N422" s="3"/>
    </row>
    <row r="423" spans="2:14" ht="12.75" customHeight="1" x14ac:dyDescent="0.2">
      <c r="B423" s="1"/>
      <c r="C423" s="1"/>
      <c r="E423" s="1"/>
      <c r="F423" s="3"/>
      <c r="N423" s="3"/>
    </row>
    <row r="424" spans="2:14" ht="12.75" customHeight="1" x14ac:dyDescent="0.2">
      <c r="B424" s="1"/>
      <c r="C424" s="1"/>
      <c r="E424" s="1"/>
      <c r="F424" s="3"/>
      <c r="N424" s="3"/>
    </row>
    <row r="425" spans="2:14" ht="12.75" customHeight="1" x14ac:dyDescent="0.2">
      <c r="B425" s="1"/>
      <c r="C425" s="1"/>
      <c r="E425" s="1"/>
      <c r="F425" s="3"/>
      <c r="N425" s="3"/>
    </row>
    <row r="426" spans="2:14" ht="12.75" customHeight="1" x14ac:dyDescent="0.2">
      <c r="B426" s="1"/>
      <c r="C426" s="1"/>
      <c r="E426" s="1"/>
      <c r="F426" s="3"/>
      <c r="N426" s="3"/>
    </row>
    <row r="427" spans="2:14" ht="12.75" customHeight="1" x14ac:dyDescent="0.2">
      <c r="B427" s="1"/>
      <c r="C427" s="1"/>
      <c r="E427" s="1"/>
      <c r="F427" s="3"/>
      <c r="N427" s="3"/>
    </row>
    <row r="428" spans="2:14" ht="12.75" customHeight="1" x14ac:dyDescent="0.2">
      <c r="B428" s="1"/>
      <c r="C428" s="1"/>
      <c r="E428" s="1"/>
      <c r="F428" s="3"/>
      <c r="N428" s="3"/>
    </row>
    <row r="429" spans="2:14" ht="12.75" customHeight="1" x14ac:dyDescent="0.2">
      <c r="B429" s="1"/>
      <c r="C429" s="1"/>
      <c r="E429" s="1"/>
      <c r="F429" s="3"/>
      <c r="N429" s="3"/>
    </row>
    <row r="430" spans="2:14" ht="12.75" customHeight="1" x14ac:dyDescent="0.2">
      <c r="B430" s="1"/>
      <c r="C430" s="1"/>
      <c r="E430" s="1"/>
      <c r="F430" s="3"/>
      <c r="N430" s="3"/>
    </row>
    <row r="431" spans="2:14" ht="12.75" customHeight="1" x14ac:dyDescent="0.2">
      <c r="B431" s="1"/>
      <c r="C431" s="1"/>
      <c r="E431" s="1"/>
      <c r="F431" s="3"/>
      <c r="N431" s="3"/>
    </row>
    <row r="432" spans="2:14" ht="12.75" customHeight="1" x14ac:dyDescent="0.2">
      <c r="B432" s="1"/>
      <c r="C432" s="1"/>
      <c r="E432" s="1"/>
      <c r="F432" s="3"/>
      <c r="N432" s="3"/>
    </row>
    <row r="433" spans="2:14" ht="12.75" customHeight="1" x14ac:dyDescent="0.2">
      <c r="B433" s="1"/>
      <c r="C433" s="1"/>
      <c r="E433" s="1"/>
      <c r="F433" s="3"/>
      <c r="N433" s="3"/>
    </row>
    <row r="434" spans="2:14" ht="12.75" customHeight="1" x14ac:dyDescent="0.2">
      <c r="B434" s="1"/>
      <c r="C434" s="1"/>
      <c r="E434" s="1"/>
      <c r="F434" s="3"/>
      <c r="N434" s="3"/>
    </row>
    <row r="435" spans="2:14" ht="12.75" customHeight="1" x14ac:dyDescent="0.2">
      <c r="B435" s="1"/>
      <c r="C435" s="1"/>
      <c r="E435" s="1"/>
      <c r="F435" s="3"/>
      <c r="N435" s="3"/>
    </row>
    <row r="436" spans="2:14" ht="12.75" customHeight="1" x14ac:dyDescent="0.2">
      <c r="B436" s="1"/>
      <c r="C436" s="1"/>
      <c r="E436" s="1"/>
      <c r="F436" s="3"/>
      <c r="N436" s="3"/>
    </row>
    <row r="437" spans="2:14" ht="12.75" customHeight="1" x14ac:dyDescent="0.2">
      <c r="B437" s="1"/>
      <c r="C437" s="1"/>
      <c r="E437" s="1"/>
      <c r="F437" s="3"/>
      <c r="N437" s="3"/>
    </row>
    <row r="438" spans="2:14" ht="12.75" customHeight="1" x14ac:dyDescent="0.2">
      <c r="B438" s="1"/>
      <c r="C438" s="1"/>
      <c r="E438" s="1"/>
      <c r="F438" s="3"/>
      <c r="N438" s="3"/>
    </row>
    <row r="439" spans="2:14" ht="12.75" customHeight="1" x14ac:dyDescent="0.2">
      <c r="B439" s="1"/>
      <c r="C439" s="1"/>
      <c r="E439" s="1"/>
      <c r="F439" s="3"/>
      <c r="N439" s="3"/>
    </row>
    <row r="440" spans="2:14" ht="12.75" customHeight="1" x14ac:dyDescent="0.2">
      <c r="B440" s="1"/>
      <c r="C440" s="1"/>
      <c r="E440" s="1"/>
      <c r="F440" s="3"/>
      <c r="N440" s="3"/>
    </row>
    <row r="441" spans="2:14" ht="12.75" customHeight="1" x14ac:dyDescent="0.2">
      <c r="B441" s="1"/>
      <c r="C441" s="1"/>
      <c r="E441" s="1"/>
      <c r="F441" s="3"/>
      <c r="N441" s="3"/>
    </row>
    <row r="442" spans="2:14" ht="12.75" customHeight="1" x14ac:dyDescent="0.2">
      <c r="B442" s="1"/>
      <c r="C442" s="1"/>
      <c r="E442" s="1"/>
      <c r="F442" s="3"/>
      <c r="N442" s="3"/>
    </row>
    <row r="443" spans="2:14" ht="12.75" customHeight="1" x14ac:dyDescent="0.2">
      <c r="B443" s="1"/>
      <c r="C443" s="1"/>
      <c r="E443" s="1"/>
      <c r="F443" s="3"/>
      <c r="N443" s="3"/>
    </row>
    <row r="444" spans="2:14" ht="12.75" customHeight="1" x14ac:dyDescent="0.2">
      <c r="B444" s="1"/>
      <c r="C444" s="1"/>
      <c r="E444" s="1"/>
      <c r="F444" s="3"/>
      <c r="N444" s="3"/>
    </row>
    <row r="445" spans="2:14" ht="12.75" customHeight="1" x14ac:dyDescent="0.2">
      <c r="B445" s="1"/>
      <c r="C445" s="1"/>
      <c r="E445" s="1"/>
      <c r="F445" s="3"/>
      <c r="N445" s="3"/>
    </row>
    <row r="446" spans="2:14" ht="12.75" customHeight="1" x14ac:dyDescent="0.2">
      <c r="B446" s="1"/>
      <c r="C446" s="1"/>
      <c r="E446" s="1"/>
      <c r="F446" s="3"/>
      <c r="N446" s="3"/>
    </row>
    <row r="447" spans="2:14" ht="12.75" customHeight="1" x14ac:dyDescent="0.2">
      <c r="B447" s="1"/>
      <c r="C447" s="1"/>
      <c r="E447" s="1"/>
      <c r="F447" s="3"/>
      <c r="N447" s="3"/>
    </row>
    <row r="448" spans="2:14" ht="12.75" customHeight="1" x14ac:dyDescent="0.2">
      <c r="B448" s="1"/>
      <c r="C448" s="1"/>
      <c r="E448" s="1"/>
      <c r="F448" s="3"/>
      <c r="N448" s="3"/>
    </row>
    <row r="449" spans="2:14" ht="12.75" customHeight="1" x14ac:dyDescent="0.2">
      <c r="B449" s="1"/>
      <c r="C449" s="1"/>
      <c r="E449" s="1"/>
      <c r="F449" s="3"/>
      <c r="N449" s="3"/>
    </row>
    <row r="450" spans="2:14" ht="12.75" customHeight="1" x14ac:dyDescent="0.2">
      <c r="B450" s="1"/>
      <c r="C450" s="1"/>
      <c r="E450" s="1"/>
      <c r="F450" s="3"/>
      <c r="N450" s="3"/>
    </row>
    <row r="451" spans="2:14" ht="12.75" customHeight="1" x14ac:dyDescent="0.2">
      <c r="B451" s="1"/>
      <c r="C451" s="1"/>
      <c r="E451" s="1"/>
      <c r="F451" s="3"/>
      <c r="N451" s="3"/>
    </row>
    <row r="452" spans="2:14" ht="12.75" customHeight="1" x14ac:dyDescent="0.2">
      <c r="B452" s="1"/>
      <c r="C452" s="1"/>
      <c r="E452" s="1"/>
      <c r="F452" s="3"/>
      <c r="N452" s="3"/>
    </row>
    <row r="453" spans="2:14" ht="12.75" customHeight="1" x14ac:dyDescent="0.2">
      <c r="B453" s="1"/>
      <c r="C453" s="1"/>
      <c r="E453" s="1"/>
      <c r="F453" s="3"/>
      <c r="N453" s="3"/>
    </row>
    <row r="454" spans="2:14" ht="12.75" customHeight="1" x14ac:dyDescent="0.2">
      <c r="B454" s="1"/>
      <c r="C454" s="1"/>
      <c r="E454" s="1"/>
      <c r="F454" s="3"/>
      <c r="N454" s="3"/>
    </row>
    <row r="455" spans="2:14" ht="12.75" customHeight="1" x14ac:dyDescent="0.2">
      <c r="B455" s="1"/>
      <c r="C455" s="1"/>
      <c r="E455" s="1"/>
      <c r="F455" s="3"/>
      <c r="N455" s="3"/>
    </row>
    <row r="456" spans="2:14" ht="12.75" customHeight="1" x14ac:dyDescent="0.2">
      <c r="B456" s="1"/>
      <c r="C456" s="1"/>
      <c r="E456" s="1"/>
      <c r="F456" s="3"/>
      <c r="N456" s="3"/>
    </row>
    <row r="457" spans="2:14" ht="12.75" customHeight="1" x14ac:dyDescent="0.2">
      <c r="B457" s="1"/>
      <c r="C457" s="1"/>
      <c r="E457" s="1"/>
      <c r="F457" s="3"/>
      <c r="N457" s="3"/>
    </row>
    <row r="458" spans="2:14" ht="12.75" customHeight="1" x14ac:dyDescent="0.2">
      <c r="B458" s="1"/>
      <c r="C458" s="1"/>
      <c r="E458" s="1"/>
      <c r="F458" s="3"/>
      <c r="N458" s="3"/>
    </row>
    <row r="459" spans="2:14" ht="12.75" customHeight="1" x14ac:dyDescent="0.2">
      <c r="B459" s="1"/>
      <c r="C459" s="1"/>
      <c r="E459" s="1"/>
      <c r="F459" s="3"/>
      <c r="N459" s="3"/>
    </row>
    <row r="460" spans="2:14" ht="12.75" customHeight="1" x14ac:dyDescent="0.2">
      <c r="B460" s="1"/>
      <c r="C460" s="1"/>
      <c r="E460" s="1"/>
      <c r="F460" s="3"/>
      <c r="N460" s="3"/>
    </row>
    <row r="461" spans="2:14" ht="12.75" customHeight="1" x14ac:dyDescent="0.2">
      <c r="B461" s="1"/>
      <c r="C461" s="1"/>
      <c r="E461" s="1"/>
      <c r="F461" s="3"/>
      <c r="N461" s="3"/>
    </row>
    <row r="462" spans="2:14" ht="12.75" customHeight="1" x14ac:dyDescent="0.2">
      <c r="B462" s="1"/>
      <c r="C462" s="1"/>
      <c r="E462" s="1"/>
      <c r="F462" s="3"/>
      <c r="N462" s="3"/>
    </row>
    <row r="463" spans="2:14" ht="12.75" customHeight="1" x14ac:dyDescent="0.2">
      <c r="B463" s="1"/>
      <c r="C463" s="1"/>
      <c r="E463" s="1"/>
      <c r="F463" s="3"/>
      <c r="N463" s="3"/>
    </row>
    <row r="464" spans="2:14" ht="12.75" customHeight="1" x14ac:dyDescent="0.2">
      <c r="B464" s="1"/>
      <c r="C464" s="1"/>
      <c r="E464" s="1"/>
      <c r="F464" s="3"/>
      <c r="N464" s="3"/>
    </row>
    <row r="465" spans="2:14" ht="12.75" customHeight="1" x14ac:dyDescent="0.2">
      <c r="B465" s="1"/>
      <c r="C465" s="1"/>
      <c r="E465" s="1"/>
      <c r="F465" s="3"/>
      <c r="N465" s="3"/>
    </row>
    <row r="466" spans="2:14" ht="12.75" customHeight="1" x14ac:dyDescent="0.2">
      <c r="B466" s="1"/>
      <c r="C466" s="1"/>
      <c r="E466" s="1"/>
      <c r="F466" s="3"/>
      <c r="N466" s="3"/>
    </row>
    <row r="467" spans="2:14" ht="12.75" customHeight="1" x14ac:dyDescent="0.2">
      <c r="B467" s="1"/>
      <c r="C467" s="1"/>
      <c r="E467" s="1"/>
      <c r="F467" s="3"/>
      <c r="N467" s="3"/>
    </row>
    <row r="468" spans="2:14" ht="12.75" customHeight="1" x14ac:dyDescent="0.2">
      <c r="B468" s="1"/>
      <c r="C468" s="1"/>
      <c r="E468" s="1"/>
      <c r="F468" s="3"/>
      <c r="N468" s="3"/>
    </row>
    <row r="469" spans="2:14" ht="12.75" customHeight="1" x14ac:dyDescent="0.2">
      <c r="B469" s="1"/>
      <c r="C469" s="1"/>
      <c r="E469" s="1"/>
      <c r="F469" s="3"/>
      <c r="N469" s="3"/>
    </row>
    <row r="470" spans="2:14" ht="12.75" customHeight="1" x14ac:dyDescent="0.2">
      <c r="B470" s="1"/>
      <c r="C470" s="1"/>
      <c r="E470" s="1"/>
      <c r="F470" s="3"/>
      <c r="N470" s="3"/>
    </row>
    <row r="471" spans="2:14" ht="12.75" customHeight="1" x14ac:dyDescent="0.2">
      <c r="B471" s="1"/>
      <c r="C471" s="1"/>
      <c r="E471" s="1"/>
      <c r="F471" s="3"/>
      <c r="N471" s="3"/>
    </row>
    <row r="472" spans="2:14" ht="12.75" customHeight="1" x14ac:dyDescent="0.2">
      <c r="B472" s="1"/>
      <c r="C472" s="1"/>
      <c r="E472" s="1"/>
      <c r="F472" s="3"/>
      <c r="N472" s="3"/>
    </row>
    <row r="473" spans="2:14" ht="12.75" customHeight="1" x14ac:dyDescent="0.2">
      <c r="B473" s="1"/>
      <c r="C473" s="1"/>
      <c r="E473" s="1"/>
      <c r="F473" s="3"/>
      <c r="N473" s="3"/>
    </row>
    <row r="474" spans="2:14" ht="12.75" customHeight="1" x14ac:dyDescent="0.2">
      <c r="B474" s="1"/>
      <c r="C474" s="1"/>
      <c r="E474" s="1"/>
      <c r="F474" s="3"/>
      <c r="N474" s="3"/>
    </row>
    <row r="475" spans="2:14" ht="12.75" customHeight="1" x14ac:dyDescent="0.2">
      <c r="B475" s="1"/>
      <c r="C475" s="1"/>
      <c r="E475" s="1"/>
      <c r="F475" s="3"/>
      <c r="N475" s="3"/>
    </row>
    <row r="476" spans="2:14" ht="12.75" customHeight="1" x14ac:dyDescent="0.2">
      <c r="B476" s="1"/>
      <c r="C476" s="1"/>
      <c r="E476" s="1"/>
      <c r="F476" s="3"/>
      <c r="N476" s="3"/>
    </row>
    <row r="477" spans="2:14" ht="12.75" customHeight="1" x14ac:dyDescent="0.2">
      <c r="B477" s="1"/>
      <c r="C477" s="1"/>
      <c r="E477" s="1"/>
      <c r="F477" s="3"/>
      <c r="N477" s="3"/>
    </row>
    <row r="478" spans="2:14" ht="12.75" customHeight="1" x14ac:dyDescent="0.2">
      <c r="B478" s="1"/>
      <c r="C478" s="1"/>
      <c r="E478" s="1"/>
      <c r="F478" s="3"/>
      <c r="N478" s="3"/>
    </row>
    <row r="479" spans="2:14" ht="12.75" customHeight="1" x14ac:dyDescent="0.2">
      <c r="B479" s="1"/>
      <c r="C479" s="1"/>
      <c r="E479" s="1"/>
      <c r="F479" s="3"/>
      <c r="N479" s="3"/>
    </row>
    <row r="480" spans="2:14" ht="12.75" customHeight="1" x14ac:dyDescent="0.2">
      <c r="B480" s="1"/>
      <c r="C480" s="1"/>
      <c r="E480" s="1"/>
    </row>
    <row r="481" spans="2:5" ht="12.75" customHeight="1" x14ac:dyDescent="0.2">
      <c r="B481" s="1"/>
      <c r="C481" s="1"/>
      <c r="E481" s="1"/>
    </row>
    <row r="482" spans="2:5" ht="12.75" customHeight="1" x14ac:dyDescent="0.2">
      <c r="B482" s="1"/>
      <c r="C482" s="1"/>
      <c r="E482" s="1"/>
    </row>
    <row r="483" spans="2:5" ht="12.75" customHeight="1" x14ac:dyDescent="0.2">
      <c r="B483" s="1"/>
      <c r="C483" s="1"/>
      <c r="E483" s="1"/>
    </row>
    <row r="484" spans="2:5" ht="12.75" customHeight="1" x14ac:dyDescent="0.2">
      <c r="B484" s="1"/>
      <c r="C484" s="1"/>
      <c r="E484" s="1"/>
    </row>
    <row r="485" spans="2:5" ht="12.75" customHeight="1" x14ac:dyDescent="0.2">
      <c r="B485" s="1"/>
      <c r="C485" s="1"/>
      <c r="E485" s="1"/>
    </row>
    <row r="486" spans="2:5" ht="12.75" customHeight="1" x14ac:dyDescent="0.2">
      <c r="B486" s="1"/>
      <c r="C486" s="1"/>
      <c r="E486" s="1"/>
    </row>
    <row r="487" spans="2:5" ht="12.75" customHeight="1" x14ac:dyDescent="0.2">
      <c r="B487" s="1"/>
      <c r="C487" s="1"/>
      <c r="E487" s="1"/>
    </row>
    <row r="488" spans="2:5" ht="12.75" customHeight="1" x14ac:dyDescent="0.2">
      <c r="B488" s="1"/>
      <c r="C488" s="1"/>
      <c r="E488" s="1"/>
    </row>
    <row r="489" spans="2:5" ht="12.75" customHeight="1" x14ac:dyDescent="0.2">
      <c r="B489" s="1"/>
      <c r="C489" s="1"/>
      <c r="E489" s="1"/>
    </row>
    <row r="490" spans="2:5" ht="12.75" customHeight="1" x14ac:dyDescent="0.2">
      <c r="B490" s="1"/>
      <c r="C490" s="1"/>
      <c r="E490" s="1"/>
    </row>
    <row r="491" spans="2:5" ht="12.75" customHeight="1" x14ac:dyDescent="0.2">
      <c r="B491" s="1"/>
      <c r="C491" s="1"/>
      <c r="E491" s="1"/>
    </row>
    <row r="492" spans="2:5" ht="12.75" customHeight="1" x14ac:dyDescent="0.2">
      <c r="B492" s="1"/>
      <c r="C492" s="1"/>
      <c r="E492" s="1"/>
    </row>
    <row r="493" spans="2:5" ht="12.75" customHeight="1" x14ac:dyDescent="0.2">
      <c r="B493" s="1"/>
      <c r="C493" s="1"/>
      <c r="E493" s="1"/>
    </row>
    <row r="494" spans="2:5" ht="12.75" customHeight="1" x14ac:dyDescent="0.2">
      <c r="B494" s="1"/>
      <c r="C494" s="1"/>
      <c r="E494" s="1"/>
    </row>
    <row r="495" spans="2:5" ht="12.75" customHeight="1" x14ac:dyDescent="0.2">
      <c r="B495" s="1"/>
      <c r="C495" s="1"/>
      <c r="E495" s="1"/>
    </row>
    <row r="496" spans="2:5" ht="12.75" customHeight="1" x14ac:dyDescent="0.2">
      <c r="B496" s="1"/>
      <c r="C496" s="1"/>
      <c r="E496" s="1"/>
    </row>
    <row r="497" spans="2:12" ht="12.75" customHeight="1" x14ac:dyDescent="0.2">
      <c r="B497" s="1"/>
      <c r="C497" s="1"/>
      <c r="E497" s="1"/>
    </row>
    <row r="498" spans="2:12" ht="12.75" customHeight="1" x14ac:dyDescent="0.2">
      <c r="B498" s="1"/>
      <c r="C498" s="1"/>
      <c r="E498" s="1"/>
    </row>
    <row r="499" spans="2:12" ht="12.75" customHeight="1" x14ac:dyDescent="0.2">
      <c r="B499" s="1"/>
      <c r="C499" s="1"/>
      <c r="E499" s="1"/>
    </row>
    <row r="500" spans="2:12" ht="12.75" customHeight="1" x14ac:dyDescent="0.2">
      <c r="B500" s="1"/>
      <c r="C500" s="1"/>
      <c r="E500" s="1"/>
    </row>
    <row r="501" spans="2:12" ht="12.75" customHeight="1" x14ac:dyDescent="0.2">
      <c r="B501" s="1"/>
      <c r="C501" s="1"/>
      <c r="E501" s="1"/>
      <c r="G501" s="1"/>
      <c r="H501" s="1"/>
      <c r="I501" s="1"/>
      <c r="J501" s="1"/>
      <c r="K501" s="1"/>
      <c r="L501" s="1"/>
    </row>
    <row r="502" spans="2:12" ht="12.75" customHeight="1" x14ac:dyDescent="0.2">
      <c r="B502" s="1"/>
      <c r="C502" s="1"/>
      <c r="E502" s="1"/>
      <c r="G502" s="1"/>
      <c r="H502" s="1"/>
      <c r="I502" s="1"/>
      <c r="J502" s="1"/>
      <c r="K502" s="1"/>
      <c r="L502" s="1"/>
    </row>
    <row r="503" spans="2:12" ht="12.75" customHeight="1" x14ac:dyDescent="0.2">
      <c r="B503" s="1"/>
      <c r="C503" s="1"/>
      <c r="E503" s="1"/>
      <c r="G503" s="1"/>
      <c r="H503" s="1"/>
      <c r="I503" s="1"/>
      <c r="J503" s="1"/>
      <c r="K503" s="1"/>
      <c r="L503" s="1"/>
    </row>
    <row r="504" spans="2:12" ht="12.75" customHeight="1" x14ac:dyDescent="0.2">
      <c r="B504" s="1"/>
      <c r="C504" s="1"/>
      <c r="E504" s="1"/>
      <c r="G504" s="1"/>
      <c r="H504" s="1"/>
      <c r="I504" s="1"/>
      <c r="J504" s="1"/>
      <c r="K504" s="1"/>
      <c r="L504" s="1"/>
    </row>
    <row r="505" spans="2:12" ht="12.75" customHeight="1" x14ac:dyDescent="0.2">
      <c r="B505" s="1"/>
      <c r="C505" s="1"/>
      <c r="E505" s="1"/>
      <c r="G505" s="1"/>
      <c r="H505" s="1"/>
      <c r="I505" s="1"/>
      <c r="J505" s="1"/>
      <c r="K505" s="1"/>
      <c r="L505" s="1"/>
    </row>
    <row r="506" spans="2:12" ht="12.75" customHeight="1" x14ac:dyDescent="0.2">
      <c r="B506" s="1"/>
      <c r="C506" s="1"/>
      <c r="E506" s="1"/>
      <c r="G506" s="1"/>
      <c r="H506" s="1"/>
      <c r="I506" s="1"/>
      <c r="J506" s="1"/>
      <c r="K506" s="1"/>
      <c r="L506" s="1"/>
    </row>
    <row r="507" spans="2:12" ht="12.75" customHeight="1" x14ac:dyDescent="0.2">
      <c r="B507" s="1"/>
      <c r="C507" s="1"/>
      <c r="E507" s="1"/>
      <c r="G507" s="1"/>
      <c r="H507" s="1"/>
      <c r="I507" s="1"/>
      <c r="J507" s="1"/>
      <c r="K507" s="1"/>
      <c r="L507" s="1"/>
    </row>
    <row r="508" spans="2:12" ht="12.75" customHeight="1" x14ac:dyDescent="0.2">
      <c r="B508" s="1"/>
      <c r="C508" s="1"/>
      <c r="E508" s="1"/>
      <c r="G508" s="1"/>
      <c r="H508" s="1"/>
      <c r="I508" s="1"/>
      <c r="J508" s="1"/>
      <c r="K508" s="1"/>
      <c r="L508" s="1"/>
    </row>
    <row r="509" spans="2:12" ht="12.75" customHeight="1" x14ac:dyDescent="0.2">
      <c r="B509" s="1"/>
      <c r="C509" s="1"/>
      <c r="E509" s="1"/>
      <c r="G509" s="1"/>
      <c r="H509" s="1"/>
      <c r="I509" s="1"/>
      <c r="J509" s="1"/>
      <c r="K509" s="1"/>
      <c r="L509" s="1"/>
    </row>
    <row r="510" spans="2:12" ht="12.75" customHeight="1" x14ac:dyDescent="0.2">
      <c r="B510" s="1"/>
      <c r="C510" s="1"/>
      <c r="E510" s="1"/>
      <c r="G510" s="1"/>
      <c r="H510" s="1"/>
      <c r="I510" s="1"/>
      <c r="J510" s="1"/>
      <c r="K510" s="1"/>
      <c r="L510" s="1"/>
    </row>
    <row r="511" spans="2:12" ht="12.75" customHeight="1" x14ac:dyDescent="0.2">
      <c r="B511" s="1"/>
      <c r="C511" s="1"/>
      <c r="E511" s="1"/>
      <c r="G511" s="1"/>
      <c r="H511" s="1"/>
      <c r="I511" s="1"/>
      <c r="J511" s="1"/>
      <c r="K511" s="1"/>
      <c r="L511" s="1"/>
    </row>
    <row r="512" spans="2:12" ht="12.75" customHeight="1" x14ac:dyDescent="0.2">
      <c r="B512" s="1"/>
      <c r="C512" s="1"/>
      <c r="E512" s="1"/>
      <c r="G512" s="1"/>
      <c r="H512" s="1"/>
      <c r="I512" s="1"/>
      <c r="J512" s="1"/>
      <c r="K512" s="1"/>
      <c r="L512" s="1"/>
    </row>
    <row r="513" spans="2:12" ht="12.75" customHeight="1" x14ac:dyDescent="0.2">
      <c r="B513" s="1"/>
      <c r="C513" s="1"/>
      <c r="E513" s="1"/>
      <c r="G513" s="1"/>
      <c r="H513" s="1"/>
      <c r="I513" s="1"/>
      <c r="J513" s="1"/>
      <c r="K513" s="1"/>
      <c r="L513" s="1"/>
    </row>
    <row r="514" spans="2:12" ht="12.75" customHeight="1" x14ac:dyDescent="0.2">
      <c r="B514" s="1"/>
      <c r="C514" s="1"/>
      <c r="E514" s="1"/>
      <c r="G514" s="1"/>
      <c r="H514" s="1"/>
      <c r="I514" s="1"/>
      <c r="J514" s="1"/>
      <c r="K514" s="1"/>
      <c r="L514" s="1"/>
    </row>
    <row r="515" spans="2:12" ht="12.75" customHeight="1" x14ac:dyDescent="0.2">
      <c r="B515" s="1"/>
      <c r="C515" s="1"/>
      <c r="E515" s="1"/>
      <c r="G515" s="1"/>
      <c r="H515" s="1"/>
      <c r="I515" s="1"/>
      <c r="J515" s="1"/>
      <c r="K515" s="1"/>
      <c r="L515" s="1"/>
    </row>
    <row r="516" spans="2:12" ht="12.75" customHeight="1" x14ac:dyDescent="0.2">
      <c r="B516" s="1"/>
      <c r="C516" s="1"/>
      <c r="E516" s="1"/>
      <c r="G516" s="1"/>
      <c r="H516" s="1"/>
      <c r="I516" s="1"/>
      <c r="J516" s="1"/>
      <c r="K516" s="1"/>
      <c r="L516" s="1"/>
    </row>
    <row r="517" spans="2:12" ht="12.75" customHeight="1" x14ac:dyDescent="0.2">
      <c r="B517" s="1"/>
      <c r="C517" s="1"/>
      <c r="E517" s="1"/>
      <c r="G517" s="1"/>
      <c r="H517" s="1"/>
      <c r="I517" s="1"/>
      <c r="J517" s="1"/>
      <c r="K517" s="1"/>
      <c r="L517" s="1"/>
    </row>
    <row r="518" spans="2:12" ht="12.75" customHeight="1" x14ac:dyDescent="0.2">
      <c r="B518" s="1"/>
      <c r="C518" s="1"/>
      <c r="E518" s="1"/>
      <c r="G518" s="1"/>
      <c r="H518" s="1"/>
      <c r="I518" s="1"/>
      <c r="J518" s="1"/>
      <c r="K518" s="1"/>
      <c r="L518" s="1"/>
    </row>
    <row r="519" spans="2:12" ht="12.75" customHeight="1" x14ac:dyDescent="0.2">
      <c r="B519" s="1"/>
      <c r="C519" s="1"/>
      <c r="E519" s="1"/>
      <c r="G519" s="1"/>
      <c r="H519" s="1"/>
      <c r="I519" s="1"/>
      <c r="J519" s="1"/>
      <c r="K519" s="1"/>
      <c r="L519" s="1"/>
    </row>
    <row r="520" spans="2:12" ht="12.75" customHeight="1" x14ac:dyDescent="0.2">
      <c r="B520" s="1"/>
      <c r="C520" s="1"/>
      <c r="E520" s="1"/>
      <c r="G520" s="1"/>
      <c r="H520" s="1"/>
      <c r="I520" s="1"/>
      <c r="J520" s="1"/>
      <c r="K520" s="1"/>
      <c r="L520" s="1"/>
    </row>
    <row r="521" spans="2:12" ht="12.75" customHeight="1" x14ac:dyDescent="0.2">
      <c r="B521" s="1"/>
      <c r="C521" s="1"/>
      <c r="E521" s="1"/>
      <c r="G521" s="1"/>
      <c r="H521" s="1"/>
      <c r="I521" s="1"/>
      <c r="J521" s="1"/>
      <c r="K521" s="1"/>
      <c r="L521" s="1"/>
    </row>
    <row r="522" spans="2:12" ht="12.75" customHeight="1" x14ac:dyDescent="0.2">
      <c r="B522" s="1"/>
      <c r="C522" s="1"/>
      <c r="E522" s="1"/>
      <c r="G522" s="1"/>
      <c r="H522" s="1"/>
      <c r="I522" s="1"/>
      <c r="J522" s="1"/>
      <c r="K522" s="1"/>
      <c r="L522" s="1"/>
    </row>
    <row r="523" spans="2:12" ht="12.75" customHeight="1" x14ac:dyDescent="0.2">
      <c r="B523" s="1"/>
      <c r="C523" s="1"/>
      <c r="E523" s="1"/>
      <c r="G523" s="1"/>
      <c r="H523" s="1"/>
      <c r="I523" s="1"/>
      <c r="J523" s="1"/>
      <c r="K523" s="1"/>
      <c r="L523" s="1"/>
    </row>
    <row r="524" spans="2:12" ht="12.75" customHeight="1" x14ac:dyDescent="0.2">
      <c r="B524" s="1"/>
      <c r="C524" s="1"/>
      <c r="E524" s="1"/>
      <c r="G524" s="1"/>
      <c r="H524" s="1"/>
      <c r="I524" s="1"/>
      <c r="J524" s="1"/>
      <c r="K524" s="1"/>
      <c r="L524" s="1"/>
    </row>
    <row r="525" spans="2:12" ht="12.75" customHeight="1" x14ac:dyDescent="0.2">
      <c r="B525" s="1"/>
      <c r="C525" s="1"/>
      <c r="E525" s="1"/>
      <c r="G525" s="1"/>
      <c r="H525" s="1"/>
      <c r="I525" s="1"/>
      <c r="J525" s="1"/>
      <c r="K525" s="1"/>
      <c r="L525" s="1"/>
    </row>
    <row r="526" spans="2:12" ht="12.75" customHeight="1" x14ac:dyDescent="0.2">
      <c r="B526" s="1"/>
      <c r="C526" s="1"/>
      <c r="E526" s="1"/>
      <c r="G526" s="1"/>
      <c r="H526" s="1"/>
      <c r="I526" s="1"/>
      <c r="J526" s="1"/>
      <c r="K526" s="1"/>
      <c r="L526" s="1"/>
    </row>
    <row r="527" spans="2:12" ht="12.75" customHeight="1" x14ac:dyDescent="0.2">
      <c r="B527" s="1"/>
      <c r="C527" s="1"/>
      <c r="E527" s="1"/>
      <c r="G527" s="1"/>
      <c r="H527" s="1"/>
      <c r="I527" s="1"/>
      <c r="J527" s="1"/>
      <c r="K527" s="1"/>
      <c r="L527" s="1"/>
    </row>
    <row r="528" spans="2:12" ht="12.75" customHeight="1" x14ac:dyDescent="0.2">
      <c r="B528" s="1"/>
      <c r="C528" s="1"/>
      <c r="E528" s="1"/>
      <c r="G528" s="1"/>
      <c r="H528" s="1"/>
      <c r="I528" s="1"/>
      <c r="J528" s="1"/>
      <c r="K528" s="1"/>
      <c r="L528" s="1"/>
    </row>
    <row r="529" spans="2:12" ht="12.75" customHeight="1" x14ac:dyDescent="0.2">
      <c r="B529" s="1"/>
      <c r="C529" s="1"/>
      <c r="E529" s="1"/>
      <c r="G529" s="1"/>
      <c r="H529" s="1"/>
      <c r="I529" s="1"/>
      <c r="J529" s="1"/>
      <c r="K529" s="1"/>
      <c r="L529" s="1"/>
    </row>
    <row r="530" spans="2:12" ht="12.75" customHeight="1" x14ac:dyDescent="0.2">
      <c r="B530" s="1"/>
      <c r="C530" s="1"/>
      <c r="E530" s="1"/>
      <c r="G530" s="1"/>
      <c r="H530" s="1"/>
      <c r="I530" s="1"/>
      <c r="J530" s="1"/>
      <c r="K530" s="1"/>
      <c r="L530" s="1"/>
    </row>
    <row r="531" spans="2:12" ht="12.75" customHeight="1" x14ac:dyDescent="0.2">
      <c r="B531" s="1"/>
      <c r="C531" s="1"/>
      <c r="E531" s="1"/>
      <c r="G531" s="1"/>
      <c r="H531" s="1"/>
      <c r="I531" s="1"/>
      <c r="J531" s="1"/>
      <c r="K531" s="1"/>
      <c r="L531" s="1"/>
    </row>
    <row r="532" spans="2:12" ht="12.75" customHeight="1" x14ac:dyDescent="0.2">
      <c r="B532" s="1"/>
      <c r="C532" s="1"/>
      <c r="E532" s="1"/>
      <c r="G532" s="1"/>
      <c r="H532" s="1"/>
      <c r="I532" s="1"/>
      <c r="J532" s="1"/>
      <c r="K532" s="1"/>
      <c r="L532" s="1"/>
    </row>
    <row r="533" spans="2:12" ht="12.75" customHeight="1" x14ac:dyDescent="0.2">
      <c r="B533" s="1"/>
      <c r="C533" s="1"/>
      <c r="E533" s="1"/>
      <c r="G533" s="1"/>
      <c r="H533" s="1"/>
      <c r="I533" s="1"/>
      <c r="J533" s="1"/>
      <c r="K533" s="1"/>
      <c r="L533" s="1"/>
    </row>
    <row r="534" spans="2:12" ht="12.75" customHeight="1" x14ac:dyDescent="0.2">
      <c r="B534" s="1"/>
      <c r="C534" s="1"/>
      <c r="E534" s="1"/>
      <c r="G534" s="1"/>
      <c r="H534" s="1"/>
      <c r="I534" s="1"/>
      <c r="J534" s="1"/>
      <c r="K534" s="1"/>
      <c r="L534" s="1"/>
    </row>
    <row r="535" spans="2:12" ht="12.75" customHeight="1" x14ac:dyDescent="0.2">
      <c r="B535" s="1"/>
      <c r="C535" s="1"/>
      <c r="E535" s="1"/>
      <c r="G535" s="1"/>
      <c r="H535" s="1"/>
      <c r="I535" s="1"/>
      <c r="J535" s="1"/>
      <c r="K535" s="1"/>
      <c r="L535" s="1"/>
    </row>
    <row r="536" spans="2:12" ht="12.75" customHeight="1" x14ac:dyDescent="0.2">
      <c r="B536" s="1"/>
      <c r="C536" s="1"/>
      <c r="E536" s="1"/>
      <c r="G536" s="1"/>
      <c r="H536" s="1"/>
      <c r="I536" s="1"/>
      <c r="J536" s="1"/>
      <c r="K536" s="1"/>
      <c r="L536" s="1"/>
    </row>
    <row r="537" spans="2:12" ht="12.75" customHeight="1" x14ac:dyDescent="0.2">
      <c r="B537" s="1"/>
      <c r="C537" s="1"/>
      <c r="E537" s="1"/>
      <c r="G537" s="1"/>
      <c r="H537" s="1"/>
      <c r="I537" s="1"/>
      <c r="J537" s="1"/>
      <c r="K537" s="1"/>
      <c r="L537" s="1"/>
    </row>
    <row r="538" spans="2:12" ht="12.75" customHeight="1" x14ac:dyDescent="0.2">
      <c r="B538" s="1"/>
      <c r="C538" s="1"/>
      <c r="E538" s="1"/>
      <c r="G538" s="1"/>
      <c r="H538" s="1"/>
      <c r="I538" s="1"/>
      <c r="J538" s="1"/>
      <c r="K538" s="1"/>
      <c r="L538" s="1"/>
    </row>
    <row r="539" spans="2:12" ht="12.75" customHeight="1" x14ac:dyDescent="0.2">
      <c r="B539" s="1"/>
      <c r="C539" s="1"/>
      <c r="E539" s="1"/>
      <c r="G539" s="1"/>
      <c r="H539" s="1"/>
      <c r="I539" s="1"/>
      <c r="J539" s="1"/>
      <c r="K539" s="1"/>
      <c r="L539" s="1"/>
    </row>
    <row r="540" spans="2:12" ht="12.75" customHeight="1" x14ac:dyDescent="0.2">
      <c r="B540" s="1"/>
      <c r="C540" s="1"/>
      <c r="E540" s="1"/>
      <c r="G540" s="1"/>
      <c r="H540" s="1"/>
      <c r="I540" s="1"/>
      <c r="J540" s="1"/>
      <c r="K540" s="1"/>
      <c r="L540" s="1"/>
    </row>
    <row r="541" spans="2:12" ht="12.75" customHeight="1" x14ac:dyDescent="0.2">
      <c r="B541" s="1"/>
      <c r="C541" s="1"/>
      <c r="E541" s="1"/>
      <c r="G541" s="1"/>
      <c r="H541" s="1"/>
      <c r="I541" s="1"/>
      <c r="J541" s="1"/>
      <c r="K541" s="1"/>
      <c r="L541" s="1"/>
    </row>
    <row r="542" spans="2:12" ht="12.75" customHeight="1" x14ac:dyDescent="0.2">
      <c r="B542" s="1"/>
      <c r="C542" s="1"/>
      <c r="E542" s="1"/>
      <c r="G542" s="1"/>
      <c r="H542" s="1"/>
      <c r="I542" s="1"/>
      <c r="J542" s="1"/>
      <c r="K542" s="1"/>
      <c r="L542" s="1"/>
    </row>
    <row r="543" spans="2:12" ht="12.75" customHeight="1" x14ac:dyDescent="0.2">
      <c r="B543" s="1"/>
      <c r="C543" s="1"/>
      <c r="E543" s="1"/>
      <c r="G543" s="1"/>
      <c r="H543" s="1"/>
      <c r="I543" s="1"/>
      <c r="J543" s="1"/>
      <c r="K543" s="1"/>
      <c r="L543" s="1"/>
    </row>
    <row r="544" spans="2:12" ht="12.75" customHeight="1" x14ac:dyDescent="0.2">
      <c r="B544" s="1"/>
      <c r="C544" s="1"/>
      <c r="E544" s="1"/>
      <c r="G544" s="1"/>
      <c r="H544" s="1"/>
      <c r="I544" s="1"/>
      <c r="J544" s="1"/>
      <c r="K544" s="1"/>
      <c r="L544" s="1"/>
    </row>
    <row r="545" spans="2:12" ht="12.75" customHeight="1" x14ac:dyDescent="0.2">
      <c r="B545" s="1"/>
      <c r="C545" s="1"/>
      <c r="E545" s="1"/>
      <c r="G545" s="1"/>
      <c r="H545" s="1"/>
      <c r="I545" s="1"/>
      <c r="J545" s="1"/>
      <c r="K545" s="1"/>
      <c r="L545" s="1"/>
    </row>
    <row r="546" spans="2:12" ht="12.75" customHeight="1" x14ac:dyDescent="0.2">
      <c r="B546" s="1"/>
      <c r="C546" s="1"/>
      <c r="E546" s="1"/>
      <c r="G546" s="1"/>
      <c r="H546" s="1"/>
      <c r="I546" s="1"/>
      <c r="J546" s="1"/>
      <c r="K546" s="1"/>
      <c r="L546" s="1"/>
    </row>
  </sheetData>
  <mergeCells count="2">
    <mergeCell ref="A1:N1"/>
    <mergeCell ref="A2:N2"/>
  </mergeCells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  <rowBreaks count="2" manualBreakCount="2">
    <brk id="174" max="17" man="1"/>
    <brk id="29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8C92-B8E8-4FDD-91D7-384D5FFD5B9D}">
  <sheetPr>
    <pageSetUpPr fitToPage="1"/>
  </sheetPr>
  <dimension ref="A1:V340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6" sqref="G16"/>
    </sheetView>
  </sheetViews>
  <sheetFormatPr defaultColWidth="12.75" defaultRowHeight="12.75" customHeight="1" x14ac:dyDescent="0.2"/>
  <cols>
    <col min="1" max="1" width="4.875" style="53" customWidth="1"/>
    <col min="2" max="2" width="6.875" style="54" customWidth="1"/>
    <col min="3" max="3" width="3.25" style="55" customWidth="1"/>
    <col min="4" max="4" width="40.375" style="56" customWidth="1"/>
    <col min="5" max="5" width="16.375" style="57" customWidth="1"/>
    <col min="6" max="7" width="16.37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48" customFormat="1" ht="12.75" customHeight="1" x14ac:dyDescent="0.2">
      <c r="A1" s="99" t="s">
        <v>55</v>
      </c>
      <c r="B1" s="99"/>
      <c r="C1" s="99"/>
      <c r="D1" s="99"/>
      <c r="E1" s="99"/>
      <c r="F1" s="99"/>
      <c r="G1" s="99"/>
      <c r="H1" s="99"/>
      <c r="I1" s="99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1" s="48" customFormat="1" ht="12.75" customHeight="1" x14ac:dyDescent="0.2">
      <c r="A2" s="100" t="s">
        <v>205</v>
      </c>
      <c r="B2" s="100"/>
      <c r="C2" s="100"/>
      <c r="D2" s="100"/>
      <c r="E2" s="100"/>
      <c r="F2" s="100"/>
      <c r="G2" s="100"/>
      <c r="H2" s="100"/>
      <c r="I2" s="100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1" s="48" customFormat="1" ht="12.75" customHeight="1" thickBot="1" x14ac:dyDescent="0.25">
      <c r="A3" s="93"/>
      <c r="B3" s="94"/>
      <c r="C3" s="94"/>
      <c r="D3" s="95"/>
      <c r="E3" s="96"/>
      <c r="F3" s="96"/>
      <c r="G3" s="96"/>
      <c r="H3" s="88"/>
      <c r="I3" s="96"/>
      <c r="J3" s="88"/>
      <c r="K3" s="87"/>
      <c r="L3" s="88"/>
      <c r="M3" s="88"/>
      <c r="N3" s="88"/>
      <c r="O3" s="88"/>
      <c r="P3" s="88"/>
      <c r="Q3" s="87"/>
      <c r="R3" s="88"/>
      <c r="S3" s="87"/>
    </row>
    <row r="4" spans="1:21" s="50" customFormat="1" ht="12.75" customHeight="1" x14ac:dyDescent="0.2">
      <c r="A4" s="27"/>
      <c r="B4" s="14"/>
      <c r="C4" s="14"/>
      <c r="D4" s="28"/>
      <c r="E4" s="28"/>
      <c r="F4" s="18"/>
      <c r="G4" s="19"/>
      <c r="H4" s="30"/>
      <c r="I4" s="67"/>
      <c r="J4" s="30"/>
      <c r="K4" s="33"/>
      <c r="L4" s="30"/>
      <c r="M4" s="33"/>
      <c r="N4" s="30"/>
      <c r="O4" s="33"/>
      <c r="P4" s="30"/>
      <c r="Q4" s="33"/>
      <c r="R4" s="30"/>
      <c r="S4" s="33"/>
      <c r="T4" s="49"/>
    </row>
    <row r="5" spans="1:21" s="50" customFormat="1" ht="12.75" customHeight="1" x14ac:dyDescent="0.2">
      <c r="A5" s="29"/>
      <c r="B5" s="31"/>
      <c r="C5" s="31"/>
      <c r="D5" s="30"/>
      <c r="E5" s="30" t="s">
        <v>1</v>
      </c>
      <c r="F5" s="33" t="s">
        <v>53</v>
      </c>
      <c r="G5" s="20" t="s">
        <v>145</v>
      </c>
      <c r="H5" s="34"/>
      <c r="I5" s="68"/>
      <c r="J5" s="34"/>
      <c r="K5" s="33"/>
      <c r="L5" s="34"/>
      <c r="M5" s="30"/>
      <c r="N5" s="34"/>
      <c r="O5" s="30"/>
      <c r="P5" s="30"/>
      <c r="Q5" s="33"/>
      <c r="R5" s="30"/>
      <c r="S5" s="33"/>
      <c r="T5" s="49"/>
      <c r="U5" s="51"/>
    </row>
    <row r="6" spans="1:21" s="50" customFormat="1" ht="12.75" customHeight="1" x14ac:dyDescent="0.2">
      <c r="A6" s="35" t="s">
        <v>48</v>
      </c>
      <c r="B6" s="31" t="s">
        <v>47</v>
      </c>
      <c r="C6" s="36"/>
      <c r="D6" s="30" t="s">
        <v>46</v>
      </c>
      <c r="E6" s="33" t="s">
        <v>53</v>
      </c>
      <c r="F6" s="33" t="s">
        <v>141</v>
      </c>
      <c r="G6" s="20" t="s">
        <v>138</v>
      </c>
      <c r="H6" s="34"/>
      <c r="I6" s="68" t="s">
        <v>146</v>
      </c>
      <c r="J6" s="34"/>
      <c r="K6" s="33"/>
      <c r="L6" s="30"/>
      <c r="M6" s="33"/>
      <c r="N6" s="30"/>
      <c r="O6" s="33"/>
      <c r="P6" s="30"/>
      <c r="Q6" s="33"/>
      <c r="R6" s="30"/>
      <c r="S6" s="33"/>
      <c r="T6" s="49"/>
      <c r="U6" s="51"/>
    </row>
    <row r="7" spans="1:21" s="50" customFormat="1" ht="12.75" customHeight="1" x14ac:dyDescent="0.2">
      <c r="A7" s="35" t="s">
        <v>45</v>
      </c>
      <c r="B7" s="31" t="s">
        <v>42</v>
      </c>
      <c r="C7" s="31"/>
      <c r="D7" s="30" t="s">
        <v>44</v>
      </c>
      <c r="E7" s="30" t="s">
        <v>207</v>
      </c>
      <c r="F7" s="33" t="s">
        <v>144</v>
      </c>
      <c r="G7" s="20" t="s">
        <v>128</v>
      </c>
      <c r="H7" s="30"/>
      <c r="I7" s="68" t="s">
        <v>147</v>
      </c>
      <c r="J7" s="30"/>
      <c r="K7" s="33"/>
      <c r="L7" s="30"/>
      <c r="M7" s="33"/>
      <c r="N7" s="30"/>
      <c r="O7" s="33"/>
      <c r="P7" s="30"/>
      <c r="Q7" s="33"/>
      <c r="R7" s="30"/>
      <c r="S7" s="33"/>
      <c r="T7" s="49"/>
      <c r="U7" s="51"/>
    </row>
    <row r="8" spans="1:21" s="50" customFormat="1" ht="12.75" customHeight="1" thickBot="1" x14ac:dyDescent="0.25">
      <c r="A8" s="37"/>
      <c r="B8" s="13"/>
      <c r="C8" s="13"/>
      <c r="D8" s="38"/>
      <c r="E8" s="38"/>
      <c r="F8" s="12"/>
      <c r="G8" s="21"/>
      <c r="H8" s="30"/>
      <c r="I8" s="69"/>
      <c r="J8" s="30"/>
      <c r="K8" s="33"/>
      <c r="L8" s="30"/>
      <c r="M8" s="33"/>
      <c r="N8" s="30"/>
      <c r="O8" s="33"/>
      <c r="P8" s="30"/>
      <c r="Q8" s="33"/>
      <c r="R8" s="30"/>
      <c r="S8" s="33"/>
      <c r="T8" s="52"/>
    </row>
    <row r="9" spans="1:21" ht="12.75" customHeight="1" thickBot="1" x14ac:dyDescent="0.25"/>
    <row r="10" spans="1:21" ht="12.75" customHeight="1" thickBot="1" x14ac:dyDescent="0.25">
      <c r="A10" s="101" t="s">
        <v>40</v>
      </c>
      <c r="B10" s="102"/>
      <c r="C10" s="102"/>
      <c r="D10" s="102"/>
      <c r="E10" s="102"/>
      <c r="F10" s="102"/>
      <c r="G10" s="102"/>
      <c r="H10" s="102"/>
      <c r="I10" s="103"/>
      <c r="U10" s="40"/>
    </row>
    <row r="12" spans="1:21" ht="12.75" customHeight="1" x14ac:dyDescent="0.2">
      <c r="A12" s="58"/>
      <c r="C12" s="56"/>
      <c r="D12" s="56" t="s">
        <v>4</v>
      </c>
      <c r="F12" s="58"/>
      <c r="G12" s="58"/>
      <c r="H12" s="57"/>
      <c r="I12" s="59"/>
    </row>
    <row r="13" spans="1:21" ht="12.75" customHeight="1" x14ac:dyDescent="0.2">
      <c r="A13" s="58"/>
      <c r="C13" s="56"/>
      <c r="D13" s="56" t="s">
        <v>12</v>
      </c>
      <c r="F13" s="58"/>
      <c r="G13" s="58"/>
      <c r="H13" s="57"/>
      <c r="M13" s="58"/>
      <c r="O13" s="58"/>
    </row>
    <row r="14" spans="1:21" ht="12.75" customHeight="1" x14ac:dyDescent="0.2">
      <c r="A14" s="2"/>
      <c r="B14" s="5"/>
      <c r="C14" s="1"/>
      <c r="D14" s="1" t="s">
        <v>4</v>
      </c>
      <c r="E14" s="2"/>
      <c r="F14" s="2"/>
      <c r="G14" s="2"/>
      <c r="H14" s="57"/>
      <c r="I14" s="89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"/>
      <c r="B15" s="5"/>
      <c r="C15" s="1"/>
      <c r="D15" s="1" t="s">
        <v>12</v>
      </c>
      <c r="E15" s="2"/>
      <c r="F15" s="2"/>
      <c r="G15" s="2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"/>
      <c r="B16" s="72">
        <v>1</v>
      </c>
      <c r="C16" s="73"/>
      <c r="D16" s="73" t="s">
        <v>57</v>
      </c>
      <c r="E16" s="74">
        <v>1</v>
      </c>
      <c r="F16" s="74">
        <v>208138.19749586147</v>
      </c>
      <c r="G16" s="74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"/>
      <c r="B17" s="72">
        <v>2</v>
      </c>
      <c r="C17" s="25"/>
      <c r="D17" s="73" t="s">
        <v>148</v>
      </c>
      <c r="E17" s="74">
        <v>6</v>
      </c>
      <c r="F17" s="74"/>
      <c r="G17" s="74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"/>
      <c r="B18" s="75"/>
      <c r="C18" s="25"/>
      <c r="D18" s="73" t="s">
        <v>149</v>
      </c>
      <c r="E18" s="74"/>
      <c r="F18" s="74">
        <v>200972.98018364678</v>
      </c>
      <c r="G18" s="74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"/>
      <c r="B19" s="75"/>
      <c r="C19" s="25"/>
      <c r="D19" s="73" t="s">
        <v>150</v>
      </c>
      <c r="E19" s="74"/>
      <c r="F19" s="74">
        <v>128994.21465177633</v>
      </c>
      <c r="G19" s="74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"/>
      <c r="B20" s="75"/>
      <c r="C20" s="25"/>
      <c r="D20" s="73" t="s">
        <v>151</v>
      </c>
      <c r="E20" s="74"/>
      <c r="F20" s="74">
        <v>128780.18974480587</v>
      </c>
      <c r="G20" s="74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"/>
      <c r="B21" s="75"/>
      <c r="C21" s="25"/>
      <c r="D21" s="73" t="s">
        <v>152</v>
      </c>
      <c r="E21" s="74"/>
      <c r="F21" s="74">
        <v>123018.90536080048</v>
      </c>
      <c r="G21" s="74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"/>
      <c r="B22" s="75"/>
      <c r="C22" s="25"/>
      <c r="D22" s="73" t="s">
        <v>153</v>
      </c>
      <c r="E22" s="74"/>
      <c r="F22" s="74">
        <v>121570.96738885017</v>
      </c>
      <c r="G22" s="74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"/>
      <c r="B23" s="75"/>
      <c r="C23" s="25"/>
      <c r="D23" s="73" t="s">
        <v>154</v>
      </c>
      <c r="E23" s="74"/>
      <c r="F23" s="74">
        <v>121570.31178767212</v>
      </c>
      <c r="G23" s="74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"/>
      <c r="B24" s="75"/>
      <c r="C24" s="25"/>
      <c r="D24" s="73" t="s">
        <v>155</v>
      </c>
      <c r="E24" s="74"/>
      <c r="F24" s="74">
        <v>119966.86537237799</v>
      </c>
      <c r="G24" s="74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"/>
      <c r="B25" s="75"/>
      <c r="C25" s="25"/>
      <c r="D25" s="73" t="s">
        <v>156</v>
      </c>
      <c r="E25" s="74"/>
      <c r="F25" s="74">
        <v>119966.86537237799</v>
      </c>
      <c r="G25" s="74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"/>
      <c r="B26" s="75"/>
      <c r="C26" s="25"/>
      <c r="D26" s="73" t="s">
        <v>157</v>
      </c>
      <c r="E26" s="74"/>
      <c r="F26" s="74">
        <v>118592.27913857436</v>
      </c>
      <c r="G26" s="74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"/>
      <c r="B27" s="75"/>
      <c r="C27" s="25"/>
      <c r="D27" s="73" t="s">
        <v>158</v>
      </c>
      <c r="E27" s="74"/>
      <c r="F27" s="74">
        <v>108987.38376000001</v>
      </c>
      <c r="G27" s="74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"/>
      <c r="B28" s="75"/>
      <c r="C28" s="25"/>
      <c r="D28" s="73" t="s">
        <v>159</v>
      </c>
      <c r="E28" s="74"/>
      <c r="F28" s="74">
        <v>106607.17723456414</v>
      </c>
      <c r="G28" s="74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"/>
      <c r="B29" s="75"/>
      <c r="C29" s="25"/>
      <c r="D29" s="73" t="s">
        <v>160</v>
      </c>
      <c r="E29" s="74"/>
      <c r="F29" s="74">
        <v>105547.43261986802</v>
      </c>
      <c r="G29" s="74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"/>
      <c r="B30" s="75"/>
      <c r="C30" s="25"/>
      <c r="D30" s="73" t="s">
        <v>161</v>
      </c>
      <c r="E30" s="74"/>
      <c r="F30" s="74">
        <v>103579.42357200001</v>
      </c>
      <c r="G30" s="74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"/>
      <c r="B31" s="75"/>
      <c r="C31" s="25"/>
      <c r="D31" s="73" t="s">
        <v>162</v>
      </c>
      <c r="E31" s="74"/>
      <c r="F31" s="74">
        <v>101488.7958165648</v>
      </c>
      <c r="G31" s="74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"/>
      <c r="B32" s="75"/>
      <c r="C32" s="25"/>
      <c r="D32" s="73" t="s">
        <v>163</v>
      </c>
      <c r="E32" s="74"/>
      <c r="F32" s="74">
        <v>97664.585587248468</v>
      </c>
      <c r="G32" s="74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"/>
      <c r="B33" s="75"/>
      <c r="C33" s="25"/>
      <c r="D33" s="73" t="s">
        <v>164</v>
      </c>
      <c r="E33" s="74"/>
      <c r="F33" s="74">
        <v>97585.473207158415</v>
      </c>
      <c r="G33" s="74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"/>
      <c r="B34" s="75"/>
      <c r="C34" s="25"/>
      <c r="D34" s="73" t="s">
        <v>165</v>
      </c>
      <c r="E34" s="74"/>
      <c r="F34" s="74">
        <v>97585.473207158415</v>
      </c>
      <c r="G34" s="74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"/>
      <c r="B35" s="75"/>
      <c r="C35" s="25"/>
      <c r="D35" s="73" t="s">
        <v>166</v>
      </c>
      <c r="E35" s="74"/>
      <c r="F35" s="74">
        <v>97585.487385600019</v>
      </c>
      <c r="G35" s="74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"/>
      <c r="B36" s="75"/>
      <c r="C36" s="25"/>
      <c r="D36" s="73" t="s">
        <v>167</v>
      </c>
      <c r="E36" s="74"/>
      <c r="F36" s="74">
        <v>97585.473207158415</v>
      </c>
      <c r="G36" s="74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"/>
      <c r="B37" s="75"/>
      <c r="C37" s="25"/>
      <c r="D37" s="73" t="s">
        <v>168</v>
      </c>
      <c r="E37" s="74"/>
      <c r="F37" s="74">
        <v>96408.407999999996</v>
      </c>
      <c r="G37" s="74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"/>
      <c r="B38" s="75"/>
      <c r="C38" s="25"/>
      <c r="D38" s="73" t="s">
        <v>169</v>
      </c>
      <c r="E38" s="74"/>
      <c r="F38" s="74">
        <v>93831.44486165281</v>
      </c>
      <c r="G38" s="74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"/>
      <c r="B39" s="75"/>
      <c r="C39" s="25"/>
      <c r="D39" s="73" t="s">
        <v>206</v>
      </c>
      <c r="E39" s="74"/>
      <c r="F39" s="74">
        <v>93831.44486165281</v>
      </c>
      <c r="G39" s="74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"/>
      <c r="B40" s="75"/>
      <c r="C40" s="25"/>
      <c r="D40" s="73" t="s">
        <v>170</v>
      </c>
      <c r="E40" s="26"/>
      <c r="F40" s="26">
        <v>92374.293977468973</v>
      </c>
      <c r="G40" s="26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"/>
      <c r="B41" s="75"/>
      <c r="C41" s="25"/>
      <c r="D41" s="73" t="s">
        <v>171</v>
      </c>
      <c r="E41" s="26"/>
      <c r="F41" s="26">
        <v>92373.636869714202</v>
      </c>
      <c r="G41" s="26"/>
      <c r="H41" s="90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2"/>
      <c r="B42" s="75"/>
      <c r="C42" s="25"/>
      <c r="D42" s="73" t="s">
        <v>172</v>
      </c>
      <c r="E42" s="26"/>
      <c r="F42" s="26">
        <v>90223.098822050422</v>
      </c>
      <c r="G42" s="26"/>
      <c r="H42" s="90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"/>
      <c r="B43" s="75"/>
      <c r="C43" s="25"/>
      <c r="D43" s="73" t="s">
        <v>173</v>
      </c>
      <c r="E43" s="26"/>
      <c r="F43" s="26">
        <v>90223.098822050422</v>
      </c>
      <c r="G43" s="26"/>
      <c r="H43" s="90"/>
      <c r="I43" s="57"/>
      <c r="J43" s="90"/>
      <c r="K43" s="91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2"/>
      <c r="B44" s="75"/>
      <c r="C44" s="25"/>
      <c r="D44" s="73" t="s">
        <v>174</v>
      </c>
      <c r="E44" s="26"/>
      <c r="F44" s="26">
        <v>90223.098822050422</v>
      </c>
      <c r="G44" s="26"/>
      <c r="H44" s="90"/>
      <c r="I44" s="57"/>
      <c r="J44" s="90"/>
      <c r="K44" s="91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2"/>
      <c r="B45" s="75"/>
      <c r="C45" s="25"/>
      <c r="D45" s="73" t="s">
        <v>175</v>
      </c>
      <c r="E45" s="26"/>
      <c r="F45" s="26">
        <v>88339.199999999997</v>
      </c>
      <c r="G45" s="26"/>
      <c r="H45" s="90"/>
      <c r="I45" s="57"/>
      <c r="J45" s="90"/>
      <c r="K45" s="91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2"/>
      <c r="B46" s="75"/>
      <c r="C46" s="25"/>
      <c r="D46" s="73" t="s">
        <v>176</v>
      </c>
      <c r="E46" s="26"/>
      <c r="F46" s="26">
        <v>86753.211172356023</v>
      </c>
      <c r="G46" s="26"/>
      <c r="H46" s="57"/>
      <c r="I46" s="57"/>
      <c r="J46" s="90"/>
      <c r="K46" s="91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2"/>
      <c r="B47" s="75"/>
      <c r="C47" s="25"/>
      <c r="D47" s="73" t="s">
        <v>177</v>
      </c>
      <c r="E47" s="26"/>
      <c r="F47" s="26">
        <v>86753.211172356023</v>
      </c>
      <c r="G47" s="26"/>
      <c r="H47" s="57"/>
      <c r="I47" s="57"/>
      <c r="J47" s="90"/>
      <c r="K47" s="91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2"/>
      <c r="B48" s="75"/>
      <c r="C48" s="25"/>
      <c r="D48" s="73" t="s">
        <v>178</v>
      </c>
      <c r="E48" s="26"/>
      <c r="F48" s="26">
        <v>86753.211172356023</v>
      </c>
      <c r="G48" s="26"/>
      <c r="H48" s="90"/>
      <c r="I48" s="57"/>
      <c r="J48" s="57"/>
      <c r="K48" s="91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2"/>
      <c r="B49" s="75"/>
      <c r="C49" s="25"/>
      <c r="D49" s="73" t="s">
        <v>179</v>
      </c>
      <c r="E49" s="26"/>
      <c r="F49" s="26">
        <v>83415.761982573604</v>
      </c>
      <c r="G49" s="26"/>
      <c r="H49" s="90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2"/>
      <c r="B50" s="75"/>
      <c r="C50" s="25"/>
      <c r="D50" s="73" t="s">
        <v>180</v>
      </c>
      <c r="E50" s="3"/>
      <c r="F50" s="3">
        <v>83415.761982573604</v>
      </c>
      <c r="G50" s="3"/>
      <c r="H50" s="90"/>
      <c r="I50" s="57"/>
      <c r="J50" s="90"/>
      <c r="K50" s="91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2"/>
      <c r="B51" s="75"/>
      <c r="C51" s="25"/>
      <c r="D51" s="73" t="s">
        <v>181</v>
      </c>
      <c r="E51" s="3"/>
      <c r="F51" s="3">
        <v>81860.414114400002</v>
      </c>
      <c r="G51" s="3"/>
      <c r="H51" s="90"/>
      <c r="I51" s="57"/>
      <c r="J51" s="90"/>
      <c r="K51" s="91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2"/>
      <c r="B52" s="75"/>
      <c r="C52" s="25"/>
      <c r="D52" s="73" t="s">
        <v>62</v>
      </c>
      <c r="E52" s="3"/>
      <c r="F52" s="3">
        <v>80208.343280704808</v>
      </c>
      <c r="G52" s="3"/>
      <c r="H52" s="90"/>
      <c r="I52" s="57"/>
      <c r="J52" s="90"/>
      <c r="K52" s="91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2"/>
      <c r="B53" s="75"/>
      <c r="C53" s="25"/>
      <c r="D53" s="73" t="s">
        <v>182</v>
      </c>
      <c r="E53" s="3"/>
      <c r="F53" s="3">
        <v>80208.343280704808</v>
      </c>
      <c r="G53" s="3"/>
      <c r="H53" s="90"/>
      <c r="I53" s="57"/>
      <c r="J53" s="90"/>
      <c r="K53" s="91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2"/>
      <c r="B54" s="75"/>
      <c r="C54" s="25"/>
      <c r="D54" s="73" t="s">
        <v>183</v>
      </c>
      <c r="E54" s="3"/>
      <c r="F54" s="3">
        <v>77122.5271647552</v>
      </c>
      <c r="G54" s="3"/>
      <c r="H54" s="90"/>
      <c r="I54" s="57"/>
      <c r="J54" s="90"/>
      <c r="K54" s="91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"/>
      <c r="B55" s="75"/>
      <c r="C55" s="25"/>
      <c r="D55" s="73" t="s">
        <v>184</v>
      </c>
      <c r="E55" s="3"/>
      <c r="F55" s="3">
        <v>77122.5271647552</v>
      </c>
      <c r="G55" s="3"/>
      <c r="H55" s="57"/>
      <c r="I55" s="57"/>
      <c r="J55" s="90"/>
      <c r="K55" s="91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"/>
      <c r="B56" s="75"/>
      <c r="C56" s="25"/>
      <c r="D56" s="73" t="s">
        <v>185</v>
      </c>
      <c r="E56" s="3"/>
      <c r="F56" s="3">
        <v>77122.5271647552</v>
      </c>
      <c r="G56" s="3"/>
      <c r="H56" s="57"/>
      <c r="I56" s="57"/>
      <c r="J56" s="90"/>
      <c r="K56" s="91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"/>
      <c r="B57" s="75"/>
      <c r="C57" s="25"/>
      <c r="D57" s="73" t="s">
        <v>186</v>
      </c>
      <c r="E57" s="39"/>
      <c r="F57" s="40">
        <v>74157.1096487256</v>
      </c>
      <c r="G57" s="40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"/>
      <c r="B58" s="75"/>
      <c r="C58" s="25"/>
      <c r="D58" s="73" t="s">
        <v>187</v>
      </c>
      <c r="E58" s="3"/>
      <c r="F58" s="3">
        <v>74157.1096487256</v>
      </c>
      <c r="G58" s="3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"/>
      <c r="B59" s="75"/>
      <c r="C59" s="25"/>
      <c r="D59" s="73" t="s">
        <v>188</v>
      </c>
      <c r="E59" s="3"/>
      <c r="F59" s="3">
        <v>74157.1096487256</v>
      </c>
      <c r="G59" s="3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"/>
      <c r="B60" s="75"/>
      <c r="C60" s="25"/>
      <c r="D60" s="73" t="s">
        <v>71</v>
      </c>
      <c r="E60" s="3"/>
      <c r="F60" s="3">
        <v>71305.193760000009</v>
      </c>
      <c r="G60" s="3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"/>
      <c r="B61" s="75"/>
      <c r="C61" s="25"/>
      <c r="D61" s="73" t="s">
        <v>189</v>
      </c>
      <c r="E61" s="3"/>
      <c r="F61" s="3">
        <v>71304.866816620808</v>
      </c>
      <c r="G61" s="3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2"/>
      <c r="B62" s="75"/>
      <c r="C62" s="25"/>
      <c r="D62" s="73" t="s">
        <v>190</v>
      </c>
      <c r="E62" s="3"/>
      <c r="F62" s="3">
        <v>69975.335443200005</v>
      </c>
      <c r="G62" s="3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2"/>
      <c r="B63" s="75"/>
      <c r="C63" s="25"/>
      <c r="D63" s="73" t="s">
        <v>73</v>
      </c>
      <c r="E63" s="3"/>
      <c r="F63" s="3">
        <v>68562.186710443202</v>
      </c>
      <c r="G63" s="3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2"/>
      <c r="B64" s="75"/>
      <c r="C64" s="25"/>
      <c r="D64" s="73" t="s">
        <v>191</v>
      </c>
      <c r="E64" s="3"/>
      <c r="F64" s="3">
        <v>68562.186710443202</v>
      </c>
      <c r="G64" s="3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2"/>
      <c r="B65" s="75"/>
      <c r="C65" s="25"/>
      <c r="D65" s="73" t="s">
        <v>77</v>
      </c>
      <c r="E65" s="2"/>
      <c r="F65" s="3">
        <v>65925.457372195204</v>
      </c>
      <c r="G65" s="3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2"/>
      <c r="B66" s="75"/>
      <c r="C66" s="25"/>
      <c r="D66" s="73" t="s">
        <v>192</v>
      </c>
      <c r="E66" s="2"/>
      <c r="F66" s="3">
        <v>65925.457372195204</v>
      </c>
      <c r="G66" s="3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"/>
      <c r="B67" s="75"/>
      <c r="C67" s="25"/>
      <c r="D67" s="73" t="s">
        <v>193</v>
      </c>
      <c r="E67" s="2"/>
      <c r="F67" s="3">
        <v>65925.457372195204</v>
      </c>
      <c r="G67" s="3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2"/>
      <c r="B68" s="75"/>
      <c r="C68" s="25"/>
      <c r="D68" s="73" t="s">
        <v>96</v>
      </c>
      <c r="E68" s="74"/>
      <c r="F68" s="74">
        <v>62207.912520000005</v>
      </c>
      <c r="G68" s="74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"/>
      <c r="B69" s="75"/>
      <c r="C69" s="25"/>
      <c r="D69" s="73" t="s">
        <v>194</v>
      </c>
      <c r="E69" s="2"/>
      <c r="F69" s="3">
        <v>58607.630469057607</v>
      </c>
      <c r="G69" s="3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2"/>
      <c r="B70" s="75"/>
      <c r="C70" s="25"/>
      <c r="D70" s="73" t="s">
        <v>82</v>
      </c>
      <c r="E70" s="3"/>
      <c r="F70" s="3">
        <v>56352.564692555999</v>
      </c>
      <c r="G70" s="3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"/>
      <c r="B71" s="75"/>
      <c r="C71" s="25"/>
      <c r="D71" s="73" t="s">
        <v>195</v>
      </c>
      <c r="E71" s="3"/>
      <c r="F71" s="3">
        <v>51129.823483200002</v>
      </c>
      <c r="G71" s="3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"/>
      <c r="B72" s="75"/>
      <c r="C72" s="25"/>
      <c r="D72" s="73" t="s">
        <v>196</v>
      </c>
      <c r="E72" s="26"/>
      <c r="F72" s="26">
        <v>47272.10583120001</v>
      </c>
      <c r="G72" s="26"/>
      <c r="H72" s="90"/>
      <c r="I72" s="57"/>
      <c r="J72" s="90"/>
      <c r="K72" s="91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"/>
      <c r="B73" s="72">
        <v>3</v>
      </c>
      <c r="C73" s="73"/>
      <c r="D73" s="73" t="s">
        <v>39</v>
      </c>
      <c r="E73" s="26">
        <v>1</v>
      </c>
      <c r="F73" s="26">
        <v>167057.37492787594</v>
      </c>
      <c r="G73" s="26"/>
      <c r="H73" s="90"/>
      <c r="I73" s="57"/>
      <c r="J73" s="90"/>
      <c r="K73" s="91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"/>
      <c r="B74" s="72">
        <v>4</v>
      </c>
      <c r="C74" s="73"/>
      <c r="D74" s="73" t="s">
        <v>36</v>
      </c>
      <c r="E74" s="26">
        <v>1</v>
      </c>
      <c r="F74" s="26">
        <v>156657.58592771669</v>
      </c>
      <c r="G74" s="26"/>
      <c r="H74" s="57"/>
      <c r="I74" s="57"/>
      <c r="J74" s="90"/>
      <c r="K74" s="91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"/>
      <c r="B75" s="72">
        <v>5</v>
      </c>
      <c r="C75" s="73"/>
      <c r="D75" s="73" t="s">
        <v>38</v>
      </c>
      <c r="E75" s="26">
        <v>1</v>
      </c>
      <c r="F75" s="26">
        <v>156657.58592771669</v>
      </c>
      <c r="G75" s="26"/>
      <c r="H75" s="57"/>
      <c r="I75" s="57"/>
      <c r="J75" s="90"/>
      <c r="K75" s="91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"/>
      <c r="B76" s="72">
        <v>6</v>
      </c>
      <c r="C76" s="73"/>
      <c r="D76" s="73" t="s">
        <v>59</v>
      </c>
      <c r="E76" s="26">
        <v>1</v>
      </c>
      <c r="F76" s="26">
        <v>156657.58592771669</v>
      </c>
      <c r="G76" s="26"/>
      <c r="H76" s="90"/>
      <c r="I76" s="57"/>
      <c r="J76" s="57"/>
      <c r="K76" s="91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"/>
      <c r="B77" s="72">
        <v>7</v>
      </c>
      <c r="C77" s="73"/>
      <c r="D77" s="73" t="s">
        <v>37</v>
      </c>
      <c r="E77" s="26">
        <v>1</v>
      </c>
      <c r="F77" s="26">
        <v>156657.58592771669</v>
      </c>
      <c r="G77" s="26"/>
      <c r="H77" s="90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"/>
      <c r="B78" s="72">
        <v>8</v>
      </c>
      <c r="C78" s="73"/>
      <c r="D78" s="73" t="s">
        <v>61</v>
      </c>
      <c r="E78" s="3">
        <v>1</v>
      </c>
      <c r="F78" s="3">
        <v>132733.30506647329</v>
      </c>
      <c r="G78" s="3"/>
      <c r="H78" s="90"/>
      <c r="I78" s="57"/>
      <c r="J78" s="90"/>
      <c r="K78" s="91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"/>
      <c r="B79" s="72">
        <v>9</v>
      </c>
      <c r="C79" s="73"/>
      <c r="D79" s="73" t="s">
        <v>35</v>
      </c>
      <c r="E79" s="3">
        <v>1</v>
      </c>
      <c r="F79" s="3">
        <v>132733.10317528041</v>
      </c>
      <c r="G79" s="3"/>
      <c r="H79" s="90"/>
      <c r="I79" s="57"/>
      <c r="J79" s="90"/>
      <c r="K79" s="91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"/>
      <c r="B80" s="72">
        <v>10</v>
      </c>
      <c r="C80" s="73"/>
      <c r="D80" s="73" t="s">
        <v>34</v>
      </c>
      <c r="E80" s="3">
        <v>1</v>
      </c>
      <c r="F80" s="3">
        <v>127508.36841485013</v>
      </c>
      <c r="G80" s="3"/>
      <c r="H80" s="90"/>
      <c r="I80" s="57"/>
      <c r="J80" s="90"/>
      <c r="K80" s="91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2"/>
      <c r="B81" s="72">
        <v>11</v>
      </c>
      <c r="C81" s="73"/>
      <c r="D81" s="73" t="s">
        <v>33</v>
      </c>
      <c r="E81" s="3">
        <v>1</v>
      </c>
      <c r="F81" s="3">
        <v>122248.85728992881</v>
      </c>
      <c r="G81" s="3"/>
      <c r="H81" s="90"/>
      <c r="I81" s="57"/>
      <c r="J81" s="90"/>
      <c r="K81" s="91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2"/>
      <c r="B82" s="72">
        <v>12</v>
      </c>
      <c r="C82" s="73"/>
      <c r="D82" s="73" t="s">
        <v>32</v>
      </c>
      <c r="E82" s="3">
        <v>1</v>
      </c>
      <c r="F82" s="3">
        <v>122005.42273849196</v>
      </c>
      <c r="G82" s="3"/>
      <c r="H82" s="90"/>
      <c r="I82" s="57"/>
      <c r="J82" s="90"/>
      <c r="K82" s="91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2"/>
      <c r="B83" s="72">
        <v>13</v>
      </c>
      <c r="C83" s="25"/>
      <c r="D83" s="73" t="s">
        <v>197</v>
      </c>
      <c r="E83" s="3">
        <v>1</v>
      </c>
      <c r="F83" s="3"/>
      <c r="G83" s="3"/>
      <c r="H83" s="57"/>
      <c r="I83" s="57"/>
      <c r="J83" s="90"/>
      <c r="K83" s="91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2"/>
      <c r="B84" s="75"/>
      <c r="C84" s="25"/>
      <c r="D84" s="73" t="s">
        <v>198</v>
      </c>
      <c r="E84" s="3"/>
      <c r="F84" s="3">
        <v>120919.49242269389</v>
      </c>
      <c r="G84" s="3"/>
      <c r="H84" s="57"/>
      <c r="I84" s="57"/>
      <c r="J84" s="90"/>
      <c r="K84" s="91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2"/>
      <c r="B85" s="75"/>
      <c r="C85" s="25"/>
      <c r="D85" s="73" t="s">
        <v>56</v>
      </c>
      <c r="E85" s="39"/>
      <c r="F85" s="40">
        <v>101255.52525887494</v>
      </c>
      <c r="G85" s="40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2"/>
      <c r="B86" s="75"/>
      <c r="C86" s="25"/>
      <c r="D86" s="73" t="s">
        <v>199</v>
      </c>
      <c r="E86" s="3"/>
      <c r="F86" s="3">
        <v>91407.974169274588</v>
      </c>
      <c r="G86" s="3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2"/>
      <c r="B87" s="72">
        <v>14</v>
      </c>
      <c r="C87" s="73"/>
      <c r="D87" s="73" t="s">
        <v>31</v>
      </c>
      <c r="E87" s="3">
        <v>1</v>
      </c>
      <c r="F87" s="3">
        <v>119966.86537237799</v>
      </c>
      <c r="G87" s="3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2"/>
      <c r="B88" s="72">
        <v>15</v>
      </c>
      <c r="C88" s="73"/>
      <c r="D88" s="73" t="s">
        <v>30</v>
      </c>
      <c r="E88" s="3">
        <v>1</v>
      </c>
      <c r="F88" s="3">
        <v>117181.44417838633</v>
      </c>
      <c r="G88" s="3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2"/>
      <c r="B89" s="72">
        <v>16</v>
      </c>
      <c r="C89" s="73"/>
      <c r="D89" s="73" t="s">
        <v>29</v>
      </c>
      <c r="E89" s="3">
        <v>1</v>
      </c>
      <c r="F89" s="3">
        <v>113455.40512578146</v>
      </c>
      <c r="G89" s="3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2"/>
      <c r="B90" s="72">
        <v>17</v>
      </c>
      <c r="C90" s="73"/>
      <c r="D90" s="73" t="s">
        <v>58</v>
      </c>
      <c r="E90" s="3">
        <v>1</v>
      </c>
      <c r="F90" s="3">
        <v>113454.90577621748</v>
      </c>
      <c r="G90" s="3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2"/>
      <c r="B91" s="72">
        <v>18</v>
      </c>
      <c r="C91" s="73"/>
      <c r="D91" s="73" t="s">
        <v>28</v>
      </c>
      <c r="E91" s="3">
        <v>1</v>
      </c>
      <c r="F91" s="3">
        <v>113102.67342880153</v>
      </c>
      <c r="G91" s="3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2"/>
      <c r="B92" s="72">
        <v>19</v>
      </c>
      <c r="C92" s="73"/>
      <c r="D92" s="73" t="s">
        <v>27</v>
      </c>
      <c r="E92" s="3">
        <v>1</v>
      </c>
      <c r="F92" s="3">
        <v>111453.28014151513</v>
      </c>
      <c r="G92" s="3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2"/>
      <c r="B93" s="72">
        <v>20</v>
      </c>
      <c r="C93" s="73"/>
      <c r="D93" s="73" t="s">
        <v>97</v>
      </c>
      <c r="E93" s="2">
        <v>2</v>
      </c>
      <c r="F93" s="3">
        <v>111362.20271533229</v>
      </c>
      <c r="G93" s="3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2"/>
      <c r="B94" s="72">
        <v>21</v>
      </c>
      <c r="C94" s="73"/>
      <c r="D94" s="73" t="s">
        <v>26</v>
      </c>
      <c r="E94" s="2">
        <v>3</v>
      </c>
      <c r="F94" s="3">
        <v>111360.54316953919</v>
      </c>
      <c r="G94" s="3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2"/>
      <c r="B95" s="72">
        <v>22</v>
      </c>
      <c r="C95" s="73"/>
      <c r="D95" s="73" t="s">
        <v>25</v>
      </c>
      <c r="E95" s="2">
        <v>1</v>
      </c>
      <c r="F95" s="3">
        <v>104456.60680940168</v>
      </c>
      <c r="G95" s="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2"/>
      <c r="B96" s="72">
        <v>23</v>
      </c>
      <c r="C96" s="73"/>
      <c r="D96" s="73" t="s">
        <v>24</v>
      </c>
      <c r="E96" s="74">
        <v>1</v>
      </c>
      <c r="F96" s="74">
        <v>101944.42847926766</v>
      </c>
      <c r="G96" s="74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ht="12.75" customHeight="1" x14ac:dyDescent="0.2">
      <c r="A97" s="2"/>
      <c r="B97" s="72">
        <v>24</v>
      </c>
      <c r="C97" s="73"/>
      <c r="D97" s="73" t="s">
        <v>23</v>
      </c>
      <c r="E97" s="2">
        <v>1</v>
      </c>
      <c r="F97" s="3">
        <v>101944.42223544694</v>
      </c>
      <c r="G97" s="3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12.75" customHeight="1" x14ac:dyDescent="0.2">
      <c r="A98" s="2"/>
      <c r="B98" s="72">
        <v>25</v>
      </c>
      <c r="C98" s="25"/>
      <c r="D98" s="73" t="s">
        <v>99</v>
      </c>
      <c r="E98" s="3">
        <v>3</v>
      </c>
      <c r="F98" s="3"/>
      <c r="G98" s="3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19" ht="12.75" customHeight="1" x14ac:dyDescent="0.2">
      <c r="A99" s="2"/>
      <c r="B99" s="25"/>
      <c r="C99" s="25"/>
      <c r="D99" s="73" t="s">
        <v>100</v>
      </c>
      <c r="E99" s="3"/>
      <c r="F99" s="3">
        <v>92081.888971200009</v>
      </c>
      <c r="G99" s="3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1:19" ht="12.75" customHeight="1" x14ac:dyDescent="0.2">
      <c r="A100" s="2"/>
      <c r="B100" s="62"/>
      <c r="C100" s="25"/>
      <c r="D100" s="73" t="s">
        <v>64</v>
      </c>
      <c r="E100" s="3"/>
      <c r="F100" s="3">
        <v>75684.5212608</v>
      </c>
      <c r="G100" s="3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1:19" ht="12.75" customHeight="1" x14ac:dyDescent="0.2">
      <c r="A101" s="2"/>
      <c r="B101" s="25"/>
      <c r="C101" s="25"/>
      <c r="D101" s="73" t="s">
        <v>67</v>
      </c>
      <c r="E101" s="26"/>
      <c r="F101" s="26">
        <v>72774.396122400023</v>
      </c>
      <c r="G101" s="26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1:19" ht="12.75" customHeight="1" x14ac:dyDescent="0.2">
      <c r="A102" s="2"/>
      <c r="B102" s="25"/>
      <c r="C102" s="25"/>
      <c r="D102" s="73" t="s">
        <v>101</v>
      </c>
      <c r="E102" s="3"/>
      <c r="F102" s="3">
        <v>69975.335443200005</v>
      </c>
      <c r="G102" s="3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1:19" ht="12.75" customHeight="1" x14ac:dyDescent="0.2">
      <c r="A103" s="2"/>
      <c r="B103" s="62"/>
      <c r="C103" s="25"/>
      <c r="D103" s="73" t="s">
        <v>102</v>
      </c>
      <c r="E103" s="3"/>
      <c r="F103" s="3">
        <v>67283.794612800004</v>
      </c>
      <c r="G103" s="3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1:19" ht="12.75" customHeight="1" x14ac:dyDescent="0.2">
      <c r="A104" s="2"/>
      <c r="B104" s="62"/>
      <c r="C104" s="25"/>
      <c r="D104" s="73" t="s">
        <v>103</v>
      </c>
      <c r="E104" s="2"/>
      <c r="F104" s="3">
        <v>59815.300500000005</v>
      </c>
      <c r="G104" s="3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1:19" ht="12.75" customHeight="1" x14ac:dyDescent="0.2">
      <c r="A105" s="2"/>
      <c r="B105" s="25"/>
      <c r="C105" s="25"/>
      <c r="D105" s="73" t="s">
        <v>122</v>
      </c>
      <c r="E105" s="2"/>
      <c r="F105" s="3">
        <v>55301.829924000012</v>
      </c>
      <c r="G105" s="3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2.75" customHeight="1" x14ac:dyDescent="0.2">
      <c r="A106" s="2"/>
      <c r="B106" s="25"/>
      <c r="C106" s="25"/>
      <c r="D106" s="73" t="s">
        <v>123</v>
      </c>
      <c r="E106" s="2"/>
      <c r="F106" s="3">
        <v>51129.823483200002</v>
      </c>
      <c r="G106" s="3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2.75" customHeight="1" x14ac:dyDescent="0.2">
      <c r="A107" s="2"/>
      <c r="B107" s="62">
        <v>26</v>
      </c>
      <c r="C107" s="25"/>
      <c r="D107" s="73" t="s">
        <v>104</v>
      </c>
      <c r="E107" s="2">
        <v>4</v>
      </c>
      <c r="F107" s="3"/>
      <c r="G107" s="3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2.75" customHeight="1" x14ac:dyDescent="0.2">
      <c r="A108" s="2"/>
      <c r="B108" s="61"/>
      <c r="C108" s="1"/>
      <c r="D108" s="73" t="s">
        <v>105</v>
      </c>
      <c r="E108" s="2"/>
      <c r="F108" s="3">
        <v>90223.098822050422</v>
      </c>
      <c r="G108" s="3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2.75" customHeight="1" x14ac:dyDescent="0.2">
      <c r="A109" s="2"/>
      <c r="B109" s="61"/>
      <c r="C109" s="1"/>
      <c r="D109" s="73" t="s">
        <v>129</v>
      </c>
      <c r="E109" s="3"/>
      <c r="F109" s="3">
        <v>88540.823181600019</v>
      </c>
      <c r="G109" s="3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2.75" customHeight="1" x14ac:dyDescent="0.2">
      <c r="A110" s="2"/>
      <c r="B110" s="61"/>
      <c r="C110" s="1"/>
      <c r="D110" s="73" t="s">
        <v>106</v>
      </c>
      <c r="E110" s="3"/>
      <c r="F110" s="3">
        <v>86753.211172356023</v>
      </c>
      <c r="G110" s="3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12.75" customHeight="1" x14ac:dyDescent="0.2">
      <c r="A111" s="2"/>
      <c r="B111" s="61"/>
      <c r="C111" s="1"/>
      <c r="D111" s="73" t="s">
        <v>107</v>
      </c>
      <c r="E111" s="3"/>
      <c r="F111" s="3">
        <v>83415.761982573604</v>
      </c>
      <c r="G111" s="3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12.75" customHeight="1" x14ac:dyDescent="0.2">
      <c r="A112" s="2"/>
      <c r="B112" s="61"/>
      <c r="C112" s="1"/>
      <c r="D112" s="73" t="s">
        <v>68</v>
      </c>
      <c r="E112" s="3"/>
      <c r="F112" s="3">
        <v>74157.1096487256</v>
      </c>
      <c r="G112" s="3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22" ht="12.75" customHeight="1" x14ac:dyDescent="0.2">
      <c r="A113" s="2"/>
      <c r="B113" s="61"/>
      <c r="C113" s="1"/>
      <c r="D113" s="73" t="s">
        <v>70</v>
      </c>
      <c r="E113" s="26"/>
      <c r="F113" s="26">
        <v>71304.866816620808</v>
      </c>
      <c r="G113" s="26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22" ht="12.75" customHeight="1" x14ac:dyDescent="0.2">
      <c r="A114" s="2"/>
      <c r="B114" s="61"/>
      <c r="C114" s="1"/>
      <c r="D114" s="73" t="s">
        <v>108</v>
      </c>
      <c r="E114" s="3"/>
      <c r="F114" s="3">
        <v>65925.457372195204</v>
      </c>
      <c r="G114" s="3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22" ht="12.75" customHeight="1" x14ac:dyDescent="0.2">
      <c r="A115" s="2"/>
      <c r="B115" s="64"/>
      <c r="C115" s="64"/>
      <c r="D115" s="73" t="s">
        <v>130</v>
      </c>
      <c r="E115" s="26"/>
      <c r="F115" s="26">
        <v>62207.912520000005</v>
      </c>
      <c r="G115" s="26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22" ht="12.75" customHeight="1" x14ac:dyDescent="0.2">
      <c r="A116" s="2"/>
      <c r="B116" s="61"/>
      <c r="C116" s="64"/>
      <c r="D116" s="73" t="s">
        <v>109</v>
      </c>
      <c r="E116" s="3"/>
      <c r="F116" s="3">
        <v>56352.564692555999</v>
      </c>
      <c r="G116" s="3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22" ht="12.75" customHeight="1" x14ac:dyDescent="0.2">
      <c r="A117" s="2"/>
      <c r="B117" s="65"/>
      <c r="C117" s="64"/>
      <c r="D117" s="73" t="s">
        <v>131</v>
      </c>
      <c r="E117" s="26"/>
      <c r="F117" s="26">
        <v>47272.10583120001</v>
      </c>
      <c r="G117" s="26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22" ht="12.75" customHeight="1" x14ac:dyDescent="0.2">
      <c r="A118" s="2"/>
      <c r="B118" s="61"/>
      <c r="C118" s="64"/>
      <c r="D118" s="73" t="s">
        <v>140</v>
      </c>
      <c r="E118" s="26"/>
      <c r="F118" s="26">
        <v>47272.10583120001</v>
      </c>
      <c r="G118" s="26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22" ht="12.75" customHeight="1" x14ac:dyDescent="0.2">
      <c r="A119" s="2"/>
      <c r="B119" s="61"/>
      <c r="C119" s="1"/>
      <c r="D119" s="73" t="s">
        <v>132</v>
      </c>
      <c r="E119" s="2"/>
      <c r="F119" s="3">
        <v>47272.10583120001</v>
      </c>
      <c r="G119" s="3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22" ht="12.75" customHeight="1" x14ac:dyDescent="0.2">
      <c r="A120" s="2"/>
      <c r="B120" s="61"/>
      <c r="C120" s="1"/>
      <c r="D120" s="73" t="s">
        <v>133</v>
      </c>
      <c r="E120" s="2"/>
      <c r="F120" s="3">
        <v>45454.902232800006</v>
      </c>
      <c r="G120" s="3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22" ht="12.75" customHeight="1" x14ac:dyDescent="0.2">
      <c r="A121" s="2"/>
      <c r="B121" s="61"/>
      <c r="C121" s="1"/>
      <c r="D121" s="73" t="s">
        <v>134</v>
      </c>
      <c r="E121" s="2"/>
      <c r="F121" s="3">
        <v>38854.837668000007</v>
      </c>
      <c r="G121" s="3"/>
      <c r="H121" s="58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22" ht="12.75" customHeight="1" x14ac:dyDescent="0.2">
      <c r="A122" s="2"/>
      <c r="B122" s="5">
        <v>27</v>
      </c>
      <c r="C122" s="1"/>
      <c r="D122" s="73" t="s">
        <v>125</v>
      </c>
      <c r="E122" s="39">
        <v>1</v>
      </c>
      <c r="F122" s="40">
        <v>85135.634124000018</v>
      </c>
      <c r="G122" s="40"/>
      <c r="H122" s="58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22" s="58" customFormat="1" ht="12.75" customHeight="1" x14ac:dyDescent="0.2">
      <c r="A123" s="2"/>
      <c r="B123" s="5">
        <v>28</v>
      </c>
      <c r="C123" s="73"/>
      <c r="D123" s="73" t="s">
        <v>63</v>
      </c>
      <c r="E123" s="2">
        <v>1</v>
      </c>
      <c r="F123" s="3">
        <v>78712.800079200009</v>
      </c>
      <c r="G123" s="3"/>
      <c r="I123" s="57"/>
      <c r="J123" s="56"/>
      <c r="K123" s="56"/>
      <c r="L123" s="56"/>
      <c r="N123" s="56"/>
      <c r="T123" s="56"/>
      <c r="U123" s="56"/>
      <c r="V123" s="56"/>
    </row>
    <row r="124" spans="1:22" s="58" customFormat="1" ht="12.75" customHeight="1" x14ac:dyDescent="0.2">
      <c r="A124" s="2"/>
      <c r="B124" s="5">
        <v>29</v>
      </c>
      <c r="C124" s="73"/>
      <c r="D124" s="73" t="s">
        <v>124</v>
      </c>
      <c r="E124" s="2">
        <v>1</v>
      </c>
      <c r="F124" s="3">
        <v>78712.800079200009</v>
      </c>
      <c r="G124" s="3"/>
      <c r="I124" s="57"/>
      <c r="J124" s="56"/>
      <c r="K124" s="56"/>
      <c r="L124" s="56"/>
      <c r="N124" s="56"/>
      <c r="T124" s="56"/>
      <c r="U124" s="56"/>
      <c r="V124" s="56"/>
    </row>
    <row r="125" spans="1:22" s="58" customFormat="1" ht="12.75" customHeight="1" x14ac:dyDescent="0.2">
      <c r="A125" s="2"/>
      <c r="B125" s="5">
        <v>30</v>
      </c>
      <c r="C125" s="73"/>
      <c r="D125" s="73" t="s">
        <v>98</v>
      </c>
      <c r="E125" s="46">
        <v>2</v>
      </c>
      <c r="F125" s="46">
        <v>77183.019774337401</v>
      </c>
      <c r="G125" s="46"/>
      <c r="I125" s="57"/>
      <c r="J125" s="56"/>
      <c r="K125" s="56"/>
      <c r="L125" s="56"/>
      <c r="N125" s="56"/>
      <c r="T125" s="56"/>
      <c r="U125" s="56"/>
      <c r="V125" s="56"/>
    </row>
    <row r="126" spans="1:22" s="58" customFormat="1" ht="12.75" customHeight="1" x14ac:dyDescent="0.2">
      <c r="A126" s="2"/>
      <c r="B126" s="5">
        <v>31</v>
      </c>
      <c r="C126" s="73"/>
      <c r="D126" s="73" t="s">
        <v>65</v>
      </c>
      <c r="E126" s="2">
        <v>1</v>
      </c>
      <c r="F126" s="3">
        <v>75684.5212608</v>
      </c>
      <c r="G126" s="3"/>
      <c r="I126" s="57"/>
      <c r="J126" s="56"/>
      <c r="K126" s="56"/>
      <c r="L126" s="56"/>
      <c r="N126" s="56"/>
      <c r="T126" s="56"/>
      <c r="U126" s="56"/>
      <c r="V126" s="56"/>
    </row>
    <row r="127" spans="1:22" s="58" customFormat="1" ht="12.75" customHeight="1" x14ac:dyDescent="0.2">
      <c r="A127" s="2"/>
      <c r="B127" s="5">
        <v>32</v>
      </c>
      <c r="C127" s="1"/>
      <c r="D127" s="73" t="s">
        <v>110</v>
      </c>
      <c r="E127" s="2">
        <v>6</v>
      </c>
      <c r="F127" s="3"/>
      <c r="G127" s="3"/>
      <c r="I127" s="57"/>
      <c r="J127" s="56"/>
      <c r="K127" s="56"/>
      <c r="L127" s="56"/>
      <c r="N127" s="56"/>
      <c r="T127" s="56"/>
      <c r="U127" s="56"/>
      <c r="V127" s="56"/>
    </row>
    <row r="128" spans="1:22" s="58" customFormat="1" ht="12.75" customHeight="1" x14ac:dyDescent="0.2">
      <c r="A128" s="2"/>
      <c r="B128" s="5"/>
      <c r="C128" s="1"/>
      <c r="D128" s="73" t="s">
        <v>111</v>
      </c>
      <c r="E128" s="2"/>
      <c r="F128" s="3">
        <v>74157.1096487256</v>
      </c>
      <c r="G128" s="3"/>
      <c r="I128" s="57"/>
      <c r="J128" s="56"/>
      <c r="K128" s="56"/>
      <c r="L128" s="56"/>
      <c r="N128" s="56"/>
      <c r="T128" s="56"/>
      <c r="U128" s="56"/>
      <c r="V128" s="56"/>
    </row>
    <row r="129" spans="1:22" s="58" customFormat="1" ht="12.75" customHeight="1" x14ac:dyDescent="0.2">
      <c r="A129" s="2"/>
      <c r="B129" s="5"/>
      <c r="C129" s="1"/>
      <c r="D129" s="73" t="s">
        <v>112</v>
      </c>
      <c r="E129" s="2"/>
      <c r="F129" s="3">
        <v>71304.866816620808</v>
      </c>
      <c r="G129" s="3"/>
      <c r="I129" s="57"/>
      <c r="J129" s="56"/>
      <c r="K129" s="56"/>
      <c r="L129" s="56"/>
      <c r="N129" s="56"/>
      <c r="T129" s="56"/>
      <c r="U129" s="56"/>
      <c r="V129" s="56"/>
    </row>
    <row r="130" spans="1:22" s="58" customFormat="1" ht="12.75" customHeight="1" x14ac:dyDescent="0.2">
      <c r="A130" s="2"/>
      <c r="B130" s="62"/>
      <c r="C130" s="25"/>
      <c r="D130" s="73" t="s">
        <v>76</v>
      </c>
      <c r="E130" s="2"/>
      <c r="F130" s="3">
        <v>68562.186710443202</v>
      </c>
      <c r="G130" s="3"/>
      <c r="I130" s="57"/>
      <c r="J130" s="56"/>
      <c r="K130" s="56"/>
      <c r="L130" s="56"/>
      <c r="N130" s="56"/>
      <c r="T130" s="56"/>
      <c r="U130" s="56"/>
      <c r="V130" s="56"/>
    </row>
    <row r="131" spans="1:22" s="58" customFormat="1" ht="12.75" customHeight="1" x14ac:dyDescent="0.2">
      <c r="A131" s="2"/>
      <c r="B131" s="5"/>
      <c r="C131" s="1"/>
      <c r="D131" s="73" t="s">
        <v>113</v>
      </c>
      <c r="E131" s="2"/>
      <c r="F131" s="3">
        <v>52101.290129380803</v>
      </c>
      <c r="G131" s="3"/>
      <c r="I131" s="57"/>
      <c r="J131" s="56"/>
      <c r="K131" s="56"/>
      <c r="L131" s="56"/>
      <c r="N131" s="56"/>
      <c r="T131" s="56"/>
      <c r="U131" s="56"/>
      <c r="V131" s="56"/>
    </row>
    <row r="132" spans="1:22" s="58" customFormat="1" ht="12.75" customHeight="1" x14ac:dyDescent="0.2">
      <c r="A132" s="2"/>
      <c r="B132" s="5"/>
      <c r="C132" s="1"/>
      <c r="D132" s="73" t="s">
        <v>90</v>
      </c>
      <c r="E132" s="2"/>
      <c r="F132" s="3">
        <v>46318.545375223199</v>
      </c>
      <c r="G132" s="3"/>
      <c r="I132" s="57"/>
      <c r="J132" s="56"/>
      <c r="K132" s="56"/>
      <c r="L132" s="56"/>
      <c r="N132" s="56"/>
      <c r="T132" s="56"/>
      <c r="U132" s="56"/>
      <c r="V132" s="56"/>
    </row>
    <row r="133" spans="1:22" s="58" customFormat="1" ht="12.75" customHeight="1" x14ac:dyDescent="0.2">
      <c r="A133" s="2"/>
      <c r="B133" s="5">
        <v>33</v>
      </c>
      <c r="C133" s="73"/>
      <c r="D133" s="73" t="s">
        <v>120</v>
      </c>
      <c r="E133" s="2">
        <v>1</v>
      </c>
      <c r="F133" s="3">
        <v>72774.396122400023</v>
      </c>
      <c r="G133" s="3"/>
      <c r="I133" s="57"/>
      <c r="J133" s="56"/>
      <c r="K133" s="56"/>
      <c r="L133" s="56"/>
      <c r="N133" s="56"/>
      <c r="T133" s="56"/>
      <c r="U133" s="56"/>
      <c r="V133" s="56"/>
    </row>
    <row r="134" spans="1:22" s="58" customFormat="1" ht="12.75" customHeight="1" x14ac:dyDescent="0.2">
      <c r="A134" s="2"/>
      <c r="B134" s="5">
        <v>34</v>
      </c>
      <c r="C134" s="73"/>
      <c r="D134" s="73" t="s">
        <v>66</v>
      </c>
      <c r="E134" s="2">
        <v>1</v>
      </c>
      <c r="F134" s="3">
        <v>72774.396122400023</v>
      </c>
      <c r="G134" s="3"/>
      <c r="I134" s="57"/>
      <c r="J134" s="56"/>
      <c r="K134" s="56"/>
      <c r="L134" s="56"/>
      <c r="N134" s="56"/>
      <c r="T134" s="56"/>
      <c r="U134" s="56"/>
      <c r="V134" s="56"/>
    </row>
    <row r="135" spans="1:22" s="58" customFormat="1" ht="12.75" customHeight="1" x14ac:dyDescent="0.2">
      <c r="A135" s="2"/>
      <c r="B135" s="5">
        <v>35</v>
      </c>
      <c r="C135" s="73"/>
      <c r="D135" s="73" t="s">
        <v>69</v>
      </c>
      <c r="E135" s="2">
        <v>1</v>
      </c>
      <c r="F135" s="3">
        <v>69975.335443200005</v>
      </c>
      <c r="G135" s="3"/>
      <c r="J135" s="56"/>
      <c r="K135" s="56"/>
      <c r="L135" s="56"/>
      <c r="N135" s="56"/>
      <c r="T135" s="56"/>
      <c r="U135" s="56"/>
      <c r="V135" s="56"/>
    </row>
    <row r="136" spans="1:22" s="58" customFormat="1" ht="12.75" customHeight="1" x14ac:dyDescent="0.2">
      <c r="A136" s="2"/>
      <c r="B136" s="5">
        <v>36</v>
      </c>
      <c r="C136" s="1"/>
      <c r="D136" s="73" t="s">
        <v>114</v>
      </c>
      <c r="E136" s="2">
        <v>22</v>
      </c>
      <c r="F136" s="3"/>
      <c r="G136" s="3"/>
      <c r="J136" s="56"/>
      <c r="K136" s="56"/>
      <c r="L136" s="56"/>
      <c r="N136" s="56"/>
      <c r="T136" s="56"/>
      <c r="U136" s="56"/>
      <c r="V136" s="56"/>
    </row>
    <row r="137" spans="1:22" ht="12.75" customHeight="1" x14ac:dyDescent="0.2">
      <c r="A137" s="2"/>
      <c r="B137" s="5"/>
      <c r="C137" s="1"/>
      <c r="D137" s="73" t="s">
        <v>115</v>
      </c>
      <c r="E137" s="3"/>
      <c r="F137" s="3">
        <v>67283.794612800004</v>
      </c>
      <c r="G137" s="3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22" ht="12.75" customHeight="1" x14ac:dyDescent="0.2">
      <c r="A138" s="2"/>
      <c r="B138" s="61"/>
      <c r="C138" s="1"/>
      <c r="D138" s="73" t="s">
        <v>116</v>
      </c>
      <c r="E138" s="3"/>
      <c r="F138" s="3">
        <v>67283.794612800004</v>
      </c>
      <c r="G138" s="3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22" ht="12.75" customHeight="1" x14ac:dyDescent="0.2">
      <c r="A139" s="2"/>
      <c r="B139" s="61"/>
      <c r="C139" s="1"/>
      <c r="D139" s="73" t="s">
        <v>117</v>
      </c>
      <c r="E139" s="26"/>
      <c r="F139" s="26">
        <v>62207.912520000005</v>
      </c>
      <c r="G139" s="26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22" ht="12.75" customHeight="1" x14ac:dyDescent="0.2">
      <c r="A140" s="2"/>
      <c r="B140" s="62"/>
      <c r="C140" s="25"/>
      <c r="D140" s="73" t="s">
        <v>80</v>
      </c>
      <c r="E140" s="3"/>
      <c r="F140" s="3">
        <v>59815.300500000005</v>
      </c>
      <c r="G140" s="3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22" ht="12.75" customHeight="1" x14ac:dyDescent="0.2">
      <c r="A141" s="2"/>
      <c r="B141" s="61"/>
      <c r="C141" s="1"/>
      <c r="D141" s="73" t="s">
        <v>118</v>
      </c>
      <c r="E141" s="26"/>
      <c r="F141" s="26">
        <v>59815.300500000005</v>
      </c>
      <c r="G141" s="26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22" ht="12.75" customHeight="1" x14ac:dyDescent="0.2">
      <c r="A142" s="2"/>
      <c r="B142" s="62"/>
      <c r="C142" s="25"/>
      <c r="D142" s="73" t="s">
        <v>87</v>
      </c>
      <c r="E142" s="3"/>
      <c r="F142" s="3">
        <v>53175.063684000015</v>
      </c>
      <c r="G142" s="3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22" ht="12.75" customHeight="1" x14ac:dyDescent="0.2">
      <c r="A143" s="2"/>
      <c r="B143" s="61"/>
      <c r="C143" s="1"/>
      <c r="D143" s="73" t="s">
        <v>119</v>
      </c>
      <c r="E143" s="26"/>
      <c r="F143" s="26">
        <v>53175.063684000015</v>
      </c>
      <c r="G143" s="26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22" ht="12.75" customHeight="1" x14ac:dyDescent="0.2">
      <c r="A144" s="2"/>
      <c r="B144" s="62"/>
      <c r="C144" s="25"/>
      <c r="D144" s="73" t="s">
        <v>89</v>
      </c>
      <c r="E144" s="26"/>
      <c r="F144" s="26">
        <v>47272.10583120001</v>
      </c>
      <c r="G144" s="26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22" ht="12.75" customHeight="1" x14ac:dyDescent="0.2">
      <c r="A145" s="2"/>
      <c r="B145" s="62"/>
      <c r="C145" s="25"/>
      <c r="D145" s="73" t="s">
        <v>139</v>
      </c>
      <c r="E145" s="2"/>
      <c r="F145" s="3">
        <v>38854.837668000007</v>
      </c>
      <c r="G145" s="3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22" ht="12.75" customHeight="1" x14ac:dyDescent="0.2">
      <c r="A146" s="2"/>
      <c r="B146" s="5">
        <v>37</v>
      </c>
      <c r="C146" s="73"/>
      <c r="D146" s="73" t="s">
        <v>72</v>
      </c>
      <c r="E146" s="2">
        <v>1</v>
      </c>
      <c r="F146" s="3">
        <v>67283.794612800004</v>
      </c>
      <c r="G146" s="3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22" ht="12.75" customHeight="1" x14ac:dyDescent="0.2">
      <c r="A147" s="2"/>
      <c r="B147" s="5">
        <v>38</v>
      </c>
      <c r="C147" s="73"/>
      <c r="D147" s="73" t="s">
        <v>74</v>
      </c>
      <c r="E147" s="2">
        <v>1</v>
      </c>
      <c r="F147" s="3">
        <v>67283.794612800004</v>
      </c>
      <c r="G147" s="3"/>
      <c r="H147" s="58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22" ht="12.75" customHeight="1" x14ac:dyDescent="0.2">
      <c r="A148" s="2"/>
      <c r="B148" s="5">
        <v>39</v>
      </c>
      <c r="C148" s="73"/>
      <c r="D148" s="73" t="s">
        <v>136</v>
      </c>
      <c r="E148" s="39">
        <v>3</v>
      </c>
      <c r="F148" s="40"/>
      <c r="G148" s="40"/>
      <c r="H148" s="58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22" s="58" customFormat="1" ht="12.75" customHeight="1" x14ac:dyDescent="0.25">
      <c r="A149" s="2"/>
      <c r="B149" s="41"/>
      <c r="C149" s="64"/>
      <c r="D149" s="73" t="s">
        <v>137</v>
      </c>
      <c r="E149" s="2"/>
      <c r="F149" s="3">
        <v>67283.794612800004</v>
      </c>
      <c r="G149" s="3"/>
      <c r="I149" s="57"/>
      <c r="J149" s="56"/>
      <c r="K149" s="56"/>
      <c r="L149" s="56"/>
      <c r="N149" s="56"/>
      <c r="T149" s="56"/>
      <c r="U149" s="56"/>
      <c r="V149" s="56"/>
    </row>
    <row r="150" spans="1:22" s="58" customFormat="1" ht="12.75" customHeight="1" x14ac:dyDescent="0.2">
      <c r="A150" s="2"/>
      <c r="B150" s="5"/>
      <c r="C150" s="73"/>
      <c r="D150" s="73" t="s">
        <v>121</v>
      </c>
      <c r="E150" s="2"/>
      <c r="F150" s="3">
        <v>57514.848350400018</v>
      </c>
      <c r="G150" s="3"/>
      <c r="I150" s="57"/>
      <c r="J150" s="56"/>
      <c r="K150" s="56"/>
      <c r="L150" s="56"/>
      <c r="N150" s="56"/>
      <c r="T150" s="56"/>
      <c r="U150" s="56"/>
      <c r="V150" s="56"/>
    </row>
    <row r="151" spans="1:22" s="58" customFormat="1" ht="12.75" customHeight="1" x14ac:dyDescent="0.2">
      <c r="A151" s="2"/>
      <c r="B151" s="1"/>
      <c r="C151" s="73"/>
      <c r="D151" s="73" t="s">
        <v>85</v>
      </c>
      <c r="E151" s="46"/>
      <c r="F151" s="46">
        <v>53175.063684000015</v>
      </c>
      <c r="G151" s="46"/>
      <c r="I151" s="57"/>
      <c r="J151" s="56"/>
      <c r="K151" s="56"/>
      <c r="L151" s="56"/>
      <c r="N151" s="56"/>
      <c r="T151" s="56"/>
      <c r="U151" s="56"/>
      <c r="V151" s="56"/>
    </row>
    <row r="152" spans="1:22" s="58" customFormat="1" ht="12.75" customHeight="1" x14ac:dyDescent="0.2">
      <c r="A152" s="2"/>
      <c r="B152" s="60"/>
      <c r="C152" s="45"/>
      <c r="D152" s="73" t="s">
        <v>135</v>
      </c>
      <c r="E152" s="2"/>
      <c r="F152" s="3">
        <v>49163.746248000003</v>
      </c>
      <c r="G152" s="3"/>
      <c r="I152" s="57"/>
      <c r="J152" s="56"/>
      <c r="K152" s="56"/>
      <c r="L152" s="56"/>
      <c r="N152" s="56"/>
      <c r="T152" s="56"/>
      <c r="U152" s="56"/>
      <c r="V152" s="56"/>
    </row>
    <row r="153" spans="1:22" s="58" customFormat="1" ht="12.75" customHeight="1" x14ac:dyDescent="0.2">
      <c r="A153" s="2"/>
      <c r="B153" s="5">
        <v>40</v>
      </c>
      <c r="C153" s="73"/>
      <c r="D153" s="73" t="s">
        <v>75</v>
      </c>
      <c r="E153" s="2">
        <v>1</v>
      </c>
      <c r="F153" s="3">
        <v>67283.794612800004</v>
      </c>
      <c r="G153" s="3"/>
      <c r="I153" s="57"/>
      <c r="J153" s="56"/>
      <c r="K153" s="56"/>
      <c r="L153" s="56"/>
      <c r="N153" s="56"/>
      <c r="T153" s="56"/>
      <c r="U153" s="56"/>
      <c r="V153" s="56"/>
    </row>
    <row r="154" spans="1:22" s="58" customFormat="1" ht="12.75" customHeight="1" x14ac:dyDescent="0.2">
      <c r="A154" s="2"/>
      <c r="B154" s="5">
        <v>41</v>
      </c>
      <c r="C154" s="73"/>
      <c r="D154" s="73" t="s">
        <v>78</v>
      </c>
      <c r="E154" s="2">
        <v>1</v>
      </c>
      <c r="F154" s="3">
        <v>64696.229020800012</v>
      </c>
      <c r="G154" s="3"/>
      <c r="I154" s="57"/>
      <c r="J154" s="56"/>
      <c r="K154" s="56"/>
      <c r="L154" s="56"/>
      <c r="N154" s="56"/>
      <c r="T154" s="56"/>
      <c r="U154" s="56"/>
      <c r="V154" s="56"/>
    </row>
    <row r="155" spans="1:22" s="58" customFormat="1" ht="12.75" customHeight="1" x14ac:dyDescent="0.2">
      <c r="A155" s="2"/>
      <c r="B155" s="5">
        <v>42</v>
      </c>
      <c r="C155" s="73"/>
      <c r="D155" s="73" t="s">
        <v>79</v>
      </c>
      <c r="E155" s="2">
        <v>1</v>
      </c>
      <c r="F155" s="3">
        <v>62207.912520000005</v>
      </c>
      <c r="G155" s="3"/>
      <c r="I155" s="57"/>
      <c r="J155" s="56"/>
      <c r="K155" s="56"/>
      <c r="L155" s="56"/>
      <c r="N155" s="56"/>
      <c r="T155" s="56"/>
      <c r="U155" s="56"/>
      <c r="V155" s="56"/>
    </row>
    <row r="156" spans="1:22" s="58" customFormat="1" ht="12.75" customHeight="1" x14ac:dyDescent="0.2">
      <c r="A156" s="2"/>
      <c r="B156" s="5">
        <v>43</v>
      </c>
      <c r="C156" s="73"/>
      <c r="D156" s="73" t="s">
        <v>81</v>
      </c>
      <c r="E156" s="2">
        <v>1</v>
      </c>
      <c r="F156" s="3">
        <v>57514.848350400018</v>
      </c>
      <c r="G156" s="3"/>
      <c r="I156" s="57"/>
      <c r="J156" s="56"/>
      <c r="K156" s="56"/>
      <c r="L156" s="56"/>
      <c r="N156" s="56"/>
      <c r="T156" s="56"/>
      <c r="U156" s="56"/>
      <c r="V156" s="56"/>
    </row>
    <row r="157" spans="1:22" s="58" customFormat="1" ht="12.75" customHeight="1" x14ac:dyDescent="0.2">
      <c r="A157" s="2"/>
      <c r="B157" s="5">
        <v>44</v>
      </c>
      <c r="C157" s="73"/>
      <c r="D157" s="73" t="s">
        <v>84</v>
      </c>
      <c r="E157" s="2">
        <v>1</v>
      </c>
      <c r="F157" s="3">
        <v>55301.829924000012</v>
      </c>
      <c r="G157" s="3"/>
      <c r="I157" s="57"/>
      <c r="J157" s="56"/>
      <c r="K157" s="56"/>
      <c r="L157" s="56"/>
      <c r="N157" s="56"/>
      <c r="T157" s="56"/>
      <c r="U157" s="56"/>
      <c r="V157" s="56"/>
    </row>
    <row r="158" spans="1:22" s="58" customFormat="1" ht="12.75" customHeight="1" x14ac:dyDescent="0.2">
      <c r="A158" s="2"/>
      <c r="B158" s="5">
        <v>45</v>
      </c>
      <c r="C158" s="73"/>
      <c r="D158" s="73" t="s">
        <v>83</v>
      </c>
      <c r="E158" s="2">
        <v>1</v>
      </c>
      <c r="F158" s="3">
        <v>55301.829924000012</v>
      </c>
      <c r="G158" s="3"/>
      <c r="I158" s="57"/>
      <c r="J158" s="56"/>
      <c r="K158" s="56"/>
      <c r="L158" s="56"/>
      <c r="N158" s="56"/>
      <c r="T158" s="56"/>
      <c r="U158" s="56"/>
      <c r="V158" s="56"/>
    </row>
    <row r="159" spans="1:22" s="58" customFormat="1" ht="12.75" customHeight="1" x14ac:dyDescent="0.2">
      <c r="A159" s="2"/>
      <c r="B159" s="5">
        <v>46</v>
      </c>
      <c r="C159" s="73"/>
      <c r="D159" s="73" t="s">
        <v>86</v>
      </c>
      <c r="E159" s="2">
        <v>1</v>
      </c>
      <c r="F159" s="3">
        <v>53175.063684000015</v>
      </c>
      <c r="G159" s="3"/>
      <c r="J159" s="56"/>
      <c r="K159" s="56"/>
      <c r="L159" s="56"/>
      <c r="N159" s="56"/>
      <c r="T159" s="56"/>
      <c r="U159" s="56"/>
      <c r="V159" s="56"/>
    </row>
    <row r="160" spans="1:22" s="58" customFormat="1" ht="12.75" customHeight="1" x14ac:dyDescent="0.2">
      <c r="A160" s="2"/>
      <c r="B160" s="5">
        <v>47</v>
      </c>
      <c r="C160" s="73"/>
      <c r="D160" s="73" t="s">
        <v>88</v>
      </c>
      <c r="E160" s="2">
        <v>6</v>
      </c>
      <c r="F160" s="3">
        <v>51129.823483200002</v>
      </c>
      <c r="G160" s="3"/>
      <c r="J160" s="56"/>
      <c r="K160" s="56"/>
      <c r="L160" s="56"/>
      <c r="N160" s="56"/>
      <c r="T160" s="56"/>
      <c r="U160" s="56"/>
      <c r="V160" s="56"/>
    </row>
    <row r="161" spans="1:22" s="58" customFormat="1" ht="12.75" customHeight="1" x14ac:dyDescent="0.2">
      <c r="A161" s="2"/>
      <c r="B161" s="5">
        <v>48</v>
      </c>
      <c r="C161" s="73"/>
      <c r="D161" s="73" t="s">
        <v>91</v>
      </c>
      <c r="E161" s="2">
        <v>1</v>
      </c>
      <c r="F161" s="3">
        <v>43706.227768800003</v>
      </c>
      <c r="G161" s="3"/>
      <c r="J161" s="56"/>
      <c r="K161" s="56"/>
      <c r="L161" s="56"/>
      <c r="N161" s="56"/>
      <c r="T161" s="56"/>
      <c r="U161" s="56"/>
      <c r="V161" s="56"/>
    </row>
    <row r="162" spans="1:22" s="58" customFormat="1" ht="12.75" customHeight="1" x14ac:dyDescent="0.2">
      <c r="A162" s="2"/>
      <c r="B162" s="5">
        <v>49</v>
      </c>
      <c r="C162" s="73"/>
      <c r="D162" s="73" t="s">
        <v>92</v>
      </c>
      <c r="E162" s="2">
        <v>4</v>
      </c>
      <c r="F162" s="3">
        <v>42024.900902400004</v>
      </c>
      <c r="G162" s="3"/>
      <c r="J162" s="56"/>
      <c r="K162" s="56"/>
      <c r="L162" s="56"/>
      <c r="N162" s="56"/>
      <c r="T162" s="56"/>
      <c r="U162" s="56"/>
      <c r="V162" s="56"/>
    </row>
    <row r="163" spans="1:22" s="58" customFormat="1" ht="12.75" customHeight="1" x14ac:dyDescent="0.2">
      <c r="A163" s="2"/>
      <c r="B163" s="72"/>
      <c r="C163" s="73"/>
      <c r="D163" s="76" t="s">
        <v>1</v>
      </c>
      <c r="E163" s="77">
        <f>SUM(E16:E162)</f>
        <v>99</v>
      </c>
      <c r="F163" s="74"/>
      <c r="G163" s="77">
        <f>SUM(G16:G162)</f>
        <v>0</v>
      </c>
      <c r="I163" s="77">
        <f>SUM(I16:I162)</f>
        <v>0</v>
      </c>
      <c r="J163" s="56"/>
      <c r="K163" s="56"/>
      <c r="L163" s="56"/>
      <c r="N163" s="56"/>
      <c r="T163" s="56"/>
      <c r="U163" s="56"/>
      <c r="V163" s="56"/>
    </row>
    <row r="164" spans="1:22" s="58" customFormat="1" ht="12.75" customHeight="1" x14ac:dyDescent="0.2">
      <c r="A164" s="2"/>
      <c r="B164" s="5"/>
      <c r="C164" s="73"/>
      <c r="D164" s="1"/>
      <c r="E164" s="2"/>
      <c r="F164" s="3"/>
      <c r="G164" s="3"/>
      <c r="J164" s="56"/>
      <c r="K164" s="56"/>
      <c r="L164" s="56"/>
      <c r="N164" s="56"/>
      <c r="T164" s="56"/>
      <c r="U164" s="56"/>
      <c r="V164" s="56"/>
    </row>
    <row r="165" spans="1:22" s="58" customFormat="1" ht="12.75" customHeight="1" x14ac:dyDescent="0.2">
      <c r="A165" s="2"/>
      <c r="B165" s="5"/>
      <c r="C165" s="73"/>
      <c r="D165" s="1" t="s">
        <v>4</v>
      </c>
      <c r="E165" s="3"/>
      <c r="F165" s="3"/>
      <c r="G165" s="3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2"/>
      <c r="B166" s="5"/>
      <c r="C166" s="73"/>
      <c r="D166" s="1" t="s">
        <v>9</v>
      </c>
      <c r="E166" s="3"/>
      <c r="F166" s="3"/>
      <c r="G166" s="3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2"/>
      <c r="B167" s="72">
        <v>50</v>
      </c>
      <c r="C167" s="73"/>
      <c r="D167" s="73" t="s">
        <v>22</v>
      </c>
      <c r="E167" s="78">
        <v>2</v>
      </c>
      <c r="F167" s="74">
        <v>146201.49233742928</v>
      </c>
      <c r="G167" s="74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2"/>
      <c r="B168" s="72">
        <v>51</v>
      </c>
      <c r="C168" s="73"/>
      <c r="D168" s="73" t="s">
        <v>21</v>
      </c>
      <c r="E168" s="78">
        <v>1</v>
      </c>
      <c r="F168" s="74">
        <v>132733.10317528041</v>
      </c>
      <c r="G168" s="74"/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5">
      <c r="A169" s="2"/>
      <c r="B169" s="79"/>
      <c r="C169" s="73"/>
      <c r="D169" s="76" t="s">
        <v>1</v>
      </c>
      <c r="E169" s="80">
        <f>SUM(E167:E168)</f>
        <v>3</v>
      </c>
      <c r="F169" s="92"/>
      <c r="G169" s="80">
        <f>SUM(G167:G168)</f>
        <v>0</v>
      </c>
      <c r="I169" s="80">
        <f>SUM(I167:I168)</f>
        <v>0</v>
      </c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56"/>
      <c r="B170" s="5"/>
      <c r="C170" s="73"/>
      <c r="D170" s="7"/>
      <c r="E170" s="3"/>
      <c r="F170" s="3"/>
      <c r="G170" s="3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56"/>
      <c r="B171" s="5"/>
      <c r="C171" s="73"/>
      <c r="D171" s="1" t="s">
        <v>20</v>
      </c>
      <c r="E171" s="3"/>
      <c r="F171" s="3"/>
      <c r="G171" s="3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56"/>
      <c r="B172" s="5"/>
      <c r="C172" s="73"/>
      <c r="D172" s="1" t="s">
        <v>9</v>
      </c>
      <c r="E172" s="3"/>
      <c r="F172" s="3"/>
      <c r="G172" s="3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56"/>
      <c r="B173" s="72">
        <v>52</v>
      </c>
      <c r="C173" s="73"/>
      <c r="D173" s="73" t="s">
        <v>8</v>
      </c>
      <c r="E173" s="78">
        <v>41</v>
      </c>
      <c r="F173" s="74">
        <v>111362.19918689592</v>
      </c>
      <c r="G173" s="74"/>
      <c r="J173" s="56"/>
      <c r="K173" s="56"/>
      <c r="L173" s="56"/>
      <c r="N173" s="56"/>
      <c r="T173" s="56"/>
      <c r="U173" s="56"/>
      <c r="V173" s="56"/>
    </row>
    <row r="174" spans="1:22" ht="12.75" customHeight="1" x14ac:dyDescent="0.2">
      <c r="B174" s="72">
        <v>53</v>
      </c>
      <c r="C174" s="73"/>
      <c r="D174" s="73" t="s">
        <v>7</v>
      </c>
      <c r="E174" s="81">
        <v>71</v>
      </c>
      <c r="F174" s="74">
        <v>56046.251420603228</v>
      </c>
      <c r="G174" s="74"/>
      <c r="H174" s="58"/>
      <c r="I174" s="58"/>
    </row>
    <row r="175" spans="1:22" ht="12.75" customHeight="1" x14ac:dyDescent="0.2">
      <c r="B175" s="72"/>
      <c r="C175" s="73"/>
      <c r="D175" s="76" t="s">
        <v>1</v>
      </c>
      <c r="E175" s="78">
        <f>SUM(E173:E174)</f>
        <v>112</v>
      </c>
      <c r="F175" s="74"/>
      <c r="G175" s="80">
        <f>SUM(G173:G174)</f>
        <v>0</v>
      </c>
      <c r="H175" s="58"/>
      <c r="I175" s="80">
        <f>SUM(I173:I174)</f>
        <v>0</v>
      </c>
    </row>
    <row r="176" spans="1:22" ht="12.75" customHeight="1" x14ac:dyDescent="0.2">
      <c r="B176" s="5"/>
      <c r="C176" s="73"/>
      <c r="D176" s="1"/>
      <c r="E176" s="2"/>
      <c r="F176" s="3"/>
      <c r="G176" s="3"/>
      <c r="H176" s="58"/>
      <c r="I176" s="58"/>
    </row>
    <row r="177" spans="1:22" s="58" customFormat="1" ht="12.75" customHeight="1" x14ac:dyDescent="0.2">
      <c r="A177" s="2"/>
      <c r="B177" s="62"/>
      <c r="C177" s="25"/>
      <c r="D177" s="25" t="s">
        <v>93</v>
      </c>
      <c r="E177" s="2"/>
      <c r="F177" s="3"/>
      <c r="G177" s="3"/>
      <c r="I177" s="57"/>
      <c r="J177" s="56"/>
      <c r="K177" s="56"/>
      <c r="L177" s="56"/>
      <c r="N177" s="56"/>
      <c r="T177" s="56"/>
      <c r="U177" s="56"/>
      <c r="V177" s="56"/>
    </row>
    <row r="178" spans="1:22" s="58" customFormat="1" ht="12.75" customHeight="1" x14ac:dyDescent="0.2">
      <c r="A178" s="2"/>
      <c r="B178" s="62"/>
      <c r="C178" s="25"/>
      <c r="D178" s="25" t="s">
        <v>138</v>
      </c>
      <c r="E178" s="2"/>
      <c r="F178" s="3"/>
      <c r="G178" s="3"/>
      <c r="I178" s="57"/>
      <c r="J178" s="56"/>
      <c r="K178" s="56"/>
      <c r="L178" s="56"/>
      <c r="N178" s="56"/>
      <c r="T178" s="56"/>
      <c r="U178" s="56"/>
      <c r="V178" s="56"/>
    </row>
    <row r="179" spans="1:22" s="58" customFormat="1" ht="12.75" customHeight="1" x14ac:dyDescent="0.2">
      <c r="A179" s="2"/>
      <c r="B179" s="72">
        <v>54</v>
      </c>
      <c r="C179" s="25"/>
      <c r="D179" s="73" t="s">
        <v>200</v>
      </c>
      <c r="E179" s="24">
        <v>9</v>
      </c>
      <c r="F179" s="26"/>
      <c r="G179" s="3"/>
      <c r="J179" s="56"/>
      <c r="K179" s="56"/>
      <c r="L179" s="56"/>
      <c r="N179" s="56"/>
      <c r="T179" s="56"/>
      <c r="U179" s="56"/>
      <c r="V179" s="56"/>
    </row>
    <row r="180" spans="1:22" s="58" customFormat="1" ht="12.75" customHeight="1" x14ac:dyDescent="0.2">
      <c r="A180" s="2"/>
      <c r="B180" s="82"/>
      <c r="C180" s="25"/>
      <c r="D180" s="73" t="s">
        <v>201</v>
      </c>
      <c r="E180" s="24"/>
      <c r="F180" s="26">
        <v>104891</v>
      </c>
      <c r="G180" s="3"/>
      <c r="J180" s="56"/>
      <c r="K180" s="56"/>
      <c r="L180" s="56"/>
      <c r="N180" s="56"/>
      <c r="T180" s="56"/>
      <c r="U180" s="56"/>
      <c r="V180" s="56"/>
    </row>
    <row r="181" spans="1:22" s="58" customFormat="1" ht="12.75" customHeight="1" x14ac:dyDescent="0.2">
      <c r="A181" s="2"/>
      <c r="B181" s="82"/>
      <c r="C181" s="25"/>
      <c r="D181" s="73" t="s">
        <v>202</v>
      </c>
      <c r="E181" s="24"/>
      <c r="F181" s="26">
        <v>56046</v>
      </c>
      <c r="G181" s="3"/>
      <c r="J181" s="56"/>
      <c r="K181" s="56"/>
      <c r="L181" s="56"/>
      <c r="N181" s="56"/>
      <c r="T181" s="56"/>
      <c r="U181" s="56"/>
      <c r="V181" s="56"/>
    </row>
    <row r="182" spans="1:22" s="58" customFormat="1" ht="12.75" customHeight="1" x14ac:dyDescent="0.2">
      <c r="A182" s="2"/>
      <c r="B182" s="82"/>
      <c r="C182" s="25"/>
      <c r="D182" s="73" t="s">
        <v>203</v>
      </c>
      <c r="E182" s="24"/>
      <c r="F182" s="26">
        <v>41955.5988</v>
      </c>
      <c r="G182" s="3"/>
      <c r="J182" s="56"/>
      <c r="K182" s="56"/>
      <c r="L182" s="56"/>
      <c r="N182" s="56"/>
      <c r="T182" s="56"/>
      <c r="U182" s="56"/>
      <c r="V182" s="56"/>
    </row>
    <row r="183" spans="1:22" s="58" customFormat="1" ht="12.75" customHeight="1" x14ac:dyDescent="0.2">
      <c r="A183" s="2"/>
      <c r="B183" s="71"/>
      <c r="C183" s="25"/>
      <c r="D183" s="25" t="s">
        <v>204</v>
      </c>
      <c r="E183" s="77">
        <f>SUM(E179:E182)</f>
        <v>9</v>
      </c>
      <c r="F183" s="74"/>
      <c r="G183" s="77">
        <f>SUM(G179:G182)</f>
        <v>0</v>
      </c>
      <c r="I183" s="77">
        <f>SUM(I179:I182)</f>
        <v>0</v>
      </c>
      <c r="J183" s="56"/>
      <c r="K183" s="56"/>
      <c r="L183" s="56"/>
      <c r="N183" s="56"/>
      <c r="T183" s="56"/>
      <c r="U183" s="56"/>
      <c r="V183" s="56"/>
    </row>
    <row r="184" spans="1:22" s="58" customFormat="1" ht="12.75" customHeight="1" x14ac:dyDescent="0.2">
      <c r="A184" s="2"/>
      <c r="B184" s="72"/>
      <c r="C184" s="73"/>
      <c r="D184" s="76"/>
      <c r="E184" s="74"/>
      <c r="F184" s="74"/>
      <c r="G184" s="74"/>
      <c r="I184" s="74"/>
      <c r="J184" s="56"/>
      <c r="K184" s="56"/>
      <c r="L184" s="56"/>
      <c r="N184" s="56"/>
      <c r="T184" s="56"/>
      <c r="U184" s="56"/>
      <c r="V184" s="56"/>
    </row>
    <row r="185" spans="1:22" ht="12.75" customHeight="1" x14ac:dyDescent="0.2">
      <c r="B185" s="5"/>
      <c r="C185" s="73"/>
      <c r="D185" s="66" t="s">
        <v>19</v>
      </c>
      <c r="E185" s="3"/>
      <c r="F185" s="3"/>
      <c r="G185" s="3"/>
      <c r="H185" s="58"/>
      <c r="I185" s="58"/>
    </row>
    <row r="186" spans="1:22" ht="12.75" customHeight="1" x14ac:dyDescent="0.2">
      <c r="B186" s="5"/>
      <c r="C186" s="73"/>
      <c r="D186" s="66"/>
      <c r="E186" s="3"/>
      <c r="F186" s="3"/>
      <c r="G186" s="3"/>
      <c r="H186" s="58"/>
      <c r="I186" s="58"/>
    </row>
    <row r="187" spans="1:22" ht="12.75" customHeight="1" x14ac:dyDescent="0.2">
      <c r="B187" s="5"/>
      <c r="C187" s="73"/>
      <c r="D187" s="1" t="s">
        <v>4</v>
      </c>
      <c r="E187" s="3"/>
      <c r="F187" s="3"/>
      <c r="G187" s="3"/>
      <c r="H187" s="58"/>
      <c r="I187" s="58"/>
    </row>
    <row r="188" spans="1:22" ht="12.75" customHeight="1" x14ac:dyDescent="0.2">
      <c r="B188" s="5"/>
      <c r="C188" s="73"/>
      <c r="D188" s="1" t="s">
        <v>12</v>
      </c>
      <c r="E188" s="3"/>
      <c r="F188" s="3"/>
      <c r="G188" s="3"/>
      <c r="H188" s="58"/>
      <c r="I188" s="58"/>
    </row>
    <row r="189" spans="1:22" ht="12.75" customHeight="1" x14ac:dyDescent="0.2">
      <c r="B189" s="72">
        <v>55</v>
      </c>
      <c r="C189" s="73"/>
      <c r="D189" s="73" t="s">
        <v>18</v>
      </c>
      <c r="E189" s="78">
        <v>1</v>
      </c>
      <c r="F189" s="74">
        <v>111360.54316953919</v>
      </c>
      <c r="G189" s="74"/>
      <c r="H189" s="58"/>
      <c r="I189" s="58"/>
    </row>
    <row r="190" spans="1:22" ht="12.75" customHeight="1" x14ac:dyDescent="0.2">
      <c r="B190" s="72">
        <v>56</v>
      </c>
      <c r="C190" s="73"/>
      <c r="D190" s="73" t="s">
        <v>17</v>
      </c>
      <c r="E190" s="81">
        <v>1</v>
      </c>
      <c r="F190" s="74">
        <v>94341.652794597103</v>
      </c>
      <c r="G190" s="74"/>
      <c r="H190" s="58"/>
      <c r="I190" s="58"/>
    </row>
    <row r="191" spans="1:22" ht="12.75" customHeight="1" x14ac:dyDescent="0.2">
      <c r="B191" s="72"/>
      <c r="C191" s="73"/>
      <c r="D191" s="76" t="s">
        <v>1</v>
      </c>
      <c r="E191" s="78">
        <f>SUM(E189:E190)</f>
        <v>2</v>
      </c>
      <c r="F191" s="74"/>
      <c r="G191" s="80">
        <f>SUM(G189:G190)</f>
        <v>0</v>
      </c>
      <c r="H191" s="58"/>
      <c r="I191" s="80">
        <f>SUM(I189:I190)</f>
        <v>0</v>
      </c>
    </row>
    <row r="192" spans="1:22" ht="12.75" customHeight="1" x14ac:dyDescent="0.2">
      <c r="B192" s="5"/>
      <c r="C192" s="73"/>
      <c r="D192" s="7"/>
      <c r="E192" s="3"/>
      <c r="F192" s="3"/>
      <c r="G192" s="3"/>
      <c r="H192" s="58"/>
      <c r="I192" s="58"/>
    </row>
    <row r="193" spans="2:9" ht="12.75" customHeight="1" x14ac:dyDescent="0.2">
      <c r="B193" s="5"/>
      <c r="C193" s="73"/>
      <c r="D193" s="1" t="s">
        <v>4</v>
      </c>
      <c r="E193" s="3"/>
      <c r="F193" s="3"/>
      <c r="G193" s="3"/>
      <c r="H193" s="58"/>
      <c r="I193" s="58"/>
    </row>
    <row r="194" spans="2:9" ht="12.75" customHeight="1" x14ac:dyDescent="0.2">
      <c r="B194" s="5"/>
      <c r="C194" s="73"/>
      <c r="D194" s="1" t="s">
        <v>9</v>
      </c>
      <c r="E194" s="3"/>
      <c r="F194" s="3"/>
      <c r="G194" s="3"/>
      <c r="H194" s="58"/>
      <c r="I194" s="58"/>
    </row>
    <row r="195" spans="2:9" ht="12.75" customHeight="1" x14ac:dyDescent="0.2">
      <c r="B195" s="72">
        <v>57</v>
      </c>
      <c r="C195" s="73"/>
      <c r="D195" s="73" t="s">
        <v>16</v>
      </c>
      <c r="E195" s="78">
        <v>1</v>
      </c>
      <c r="F195" s="74">
        <v>127510.02443220683</v>
      </c>
      <c r="G195" s="74"/>
      <c r="H195" s="58"/>
      <c r="I195" s="58"/>
    </row>
    <row r="196" spans="2:9" ht="12.75" customHeight="1" x14ac:dyDescent="0.2">
      <c r="B196" s="72">
        <v>58</v>
      </c>
      <c r="C196" s="73"/>
      <c r="D196" s="73" t="s">
        <v>8</v>
      </c>
      <c r="E196" s="81">
        <v>12</v>
      </c>
      <c r="F196" s="74">
        <v>111362.19918689592</v>
      </c>
      <c r="G196" s="74"/>
      <c r="H196" s="58"/>
      <c r="I196" s="58"/>
    </row>
    <row r="197" spans="2:9" ht="12.75" customHeight="1" x14ac:dyDescent="0.2">
      <c r="B197" s="72"/>
      <c r="C197" s="73"/>
      <c r="D197" s="76" t="s">
        <v>1</v>
      </c>
      <c r="E197" s="78">
        <f>SUM(E195:E196)</f>
        <v>13</v>
      </c>
      <c r="F197" s="78"/>
      <c r="G197" s="80">
        <f>SUM(G195:G196)</f>
        <v>0</v>
      </c>
      <c r="H197" s="58"/>
      <c r="I197" s="80">
        <f>SUM(I195:I196)</f>
        <v>0</v>
      </c>
    </row>
    <row r="198" spans="2:9" ht="12.75" customHeight="1" x14ac:dyDescent="0.2">
      <c r="B198" s="5"/>
      <c r="C198" s="73"/>
      <c r="D198" s="1"/>
      <c r="E198" s="2"/>
      <c r="F198" s="2"/>
      <c r="G198" s="2"/>
      <c r="H198" s="58"/>
      <c r="I198" s="58"/>
    </row>
    <row r="199" spans="2:9" ht="12.75" customHeight="1" x14ac:dyDescent="0.2">
      <c r="B199" s="5"/>
      <c r="C199" s="73"/>
      <c r="D199" s="1" t="s">
        <v>93</v>
      </c>
      <c r="E199" s="78"/>
      <c r="F199" s="78"/>
      <c r="G199" s="78"/>
      <c r="H199" s="58"/>
      <c r="I199" s="58"/>
    </row>
    <row r="200" spans="2:9" ht="12.75" customHeight="1" x14ac:dyDescent="0.2">
      <c r="B200" s="5"/>
      <c r="C200" s="73"/>
      <c r="D200" s="1" t="s">
        <v>138</v>
      </c>
      <c r="E200" s="78"/>
      <c r="F200" s="78"/>
      <c r="G200" s="78"/>
      <c r="H200" s="58"/>
      <c r="I200" s="58"/>
    </row>
    <row r="201" spans="2:9" ht="12.75" customHeight="1" x14ac:dyDescent="0.2">
      <c r="B201" s="5">
        <v>59</v>
      </c>
      <c r="C201" s="73"/>
      <c r="D201" s="1" t="s">
        <v>94</v>
      </c>
      <c r="E201" s="78">
        <v>1</v>
      </c>
      <c r="F201" s="74">
        <v>59815.300500000005</v>
      </c>
      <c r="G201" s="74"/>
      <c r="H201" s="58"/>
      <c r="I201" s="58"/>
    </row>
    <row r="202" spans="2:9" ht="12.75" customHeight="1" x14ac:dyDescent="0.2">
      <c r="B202" s="5">
        <v>60</v>
      </c>
      <c r="C202" s="73"/>
      <c r="D202" s="1" t="s">
        <v>95</v>
      </c>
      <c r="E202" s="78">
        <v>1</v>
      </c>
      <c r="F202" s="74">
        <v>51129.823483200002</v>
      </c>
      <c r="G202" s="74"/>
      <c r="H202" s="58"/>
      <c r="I202" s="58"/>
    </row>
    <row r="203" spans="2:9" ht="12.75" customHeight="1" x14ac:dyDescent="0.2">
      <c r="B203" s="5">
        <v>61</v>
      </c>
      <c r="C203" s="73"/>
      <c r="D203" s="1" t="s">
        <v>92</v>
      </c>
      <c r="E203" s="78">
        <v>2</v>
      </c>
      <c r="F203" s="74">
        <v>42024.900902400004</v>
      </c>
      <c r="G203" s="74"/>
      <c r="H203" s="58"/>
      <c r="I203" s="58"/>
    </row>
    <row r="204" spans="2:9" ht="12.75" customHeight="1" x14ac:dyDescent="0.2">
      <c r="B204" s="5"/>
      <c r="C204" s="73"/>
      <c r="D204" s="76" t="s">
        <v>1</v>
      </c>
      <c r="E204" s="80">
        <f>SUM(E201:E203)</f>
        <v>4</v>
      </c>
      <c r="F204" s="78"/>
      <c r="G204" s="80">
        <f>SUM(G201:G203)</f>
        <v>0</v>
      </c>
      <c r="H204" s="58"/>
      <c r="I204" s="80">
        <f>SUM(I201:I203)</f>
        <v>0</v>
      </c>
    </row>
    <row r="205" spans="2:9" ht="12.75" customHeight="1" x14ac:dyDescent="0.2">
      <c r="B205" s="72"/>
      <c r="C205" s="73"/>
      <c r="D205" s="76"/>
      <c r="E205" s="78"/>
      <c r="F205" s="78"/>
      <c r="G205" s="78"/>
      <c r="H205" s="58"/>
      <c r="I205" s="58"/>
    </row>
    <row r="206" spans="2:9" ht="12.75" customHeight="1" x14ac:dyDescent="0.2">
      <c r="B206" s="5"/>
      <c r="C206" s="73"/>
      <c r="D206" s="1" t="s">
        <v>60</v>
      </c>
      <c r="E206" s="6">
        <f>E204+E197+E191+E183+E175+E163+E169</f>
        <v>242</v>
      </c>
      <c r="F206" s="3"/>
      <c r="G206" s="6">
        <f>G204+G197+G191+G175+G163+G169</f>
        <v>0</v>
      </c>
      <c r="H206" s="58"/>
      <c r="I206" s="6">
        <f>I204+I197+I191+I175+I163+I169</f>
        <v>0</v>
      </c>
    </row>
    <row r="207" spans="2:9" ht="12.75" customHeight="1" x14ac:dyDescent="0.2">
      <c r="B207" s="5"/>
      <c r="C207" s="73"/>
      <c r="D207" s="1"/>
      <c r="E207" s="2"/>
      <c r="F207" s="2"/>
      <c r="G207" s="2"/>
      <c r="H207" s="58"/>
      <c r="I207" s="58"/>
    </row>
    <row r="208" spans="2:9" ht="12.75" customHeight="1" x14ac:dyDescent="0.2">
      <c r="B208" s="5"/>
      <c r="C208" s="73"/>
      <c r="D208" s="1"/>
      <c r="E208" s="3"/>
      <c r="F208" s="3"/>
      <c r="G208" s="3"/>
      <c r="H208" s="58"/>
      <c r="I208" s="58"/>
    </row>
    <row r="209" spans="2:9" ht="12.75" customHeight="1" x14ac:dyDescent="0.2">
      <c r="B209" s="5"/>
      <c r="C209" s="73"/>
      <c r="D209" s="66" t="s">
        <v>15</v>
      </c>
      <c r="E209" s="3"/>
      <c r="F209" s="3"/>
      <c r="G209" s="3"/>
      <c r="H209" s="58"/>
      <c r="I209" s="58"/>
    </row>
    <row r="210" spans="2:9" ht="12.75" customHeight="1" x14ac:dyDescent="0.2">
      <c r="B210" s="5"/>
      <c r="C210" s="73"/>
      <c r="D210" s="66"/>
      <c r="E210" s="3"/>
      <c r="F210" s="3"/>
      <c r="G210" s="3"/>
      <c r="H210" s="58"/>
      <c r="I210" s="58"/>
    </row>
    <row r="211" spans="2:9" ht="12.75" customHeight="1" x14ac:dyDescent="0.2">
      <c r="B211" s="5"/>
      <c r="C211" s="73"/>
      <c r="D211" s="1" t="s">
        <v>4</v>
      </c>
      <c r="E211" s="3"/>
      <c r="F211" s="3"/>
      <c r="G211" s="3"/>
      <c r="H211" s="58"/>
      <c r="I211" s="58"/>
    </row>
    <row r="212" spans="2:9" ht="12.75" customHeight="1" x14ac:dyDescent="0.2">
      <c r="B212" s="5"/>
      <c r="C212" s="73"/>
      <c r="D212" s="1" t="s">
        <v>12</v>
      </c>
      <c r="E212" s="3"/>
      <c r="F212" s="3"/>
      <c r="G212" s="3"/>
      <c r="H212" s="58"/>
      <c r="I212" s="58"/>
    </row>
    <row r="213" spans="2:9" ht="12.75" customHeight="1" x14ac:dyDescent="0.2">
      <c r="B213" s="5">
        <v>62</v>
      </c>
      <c r="C213" s="25"/>
      <c r="D213" s="73" t="s">
        <v>148</v>
      </c>
      <c r="E213" s="78">
        <v>1</v>
      </c>
      <c r="F213" s="3"/>
      <c r="G213" s="3"/>
      <c r="H213" s="58"/>
      <c r="I213" s="58"/>
    </row>
    <row r="214" spans="2:9" ht="12.75" customHeight="1" x14ac:dyDescent="0.2">
      <c r="B214" s="75"/>
      <c r="C214" s="25"/>
      <c r="D214" s="73" t="s">
        <v>149</v>
      </c>
      <c r="E214" s="74"/>
      <c r="F214" s="3">
        <v>200972.98018364678</v>
      </c>
      <c r="G214" s="3"/>
      <c r="H214" s="58"/>
      <c r="I214" s="58"/>
    </row>
    <row r="215" spans="2:9" ht="12.75" customHeight="1" x14ac:dyDescent="0.2">
      <c r="B215" s="75"/>
      <c r="C215" s="25"/>
      <c r="D215" s="73" t="s">
        <v>150</v>
      </c>
      <c r="E215" s="26"/>
      <c r="F215" s="26">
        <v>128994.21465177633</v>
      </c>
      <c r="G215" s="26"/>
      <c r="H215" s="58"/>
      <c r="I215" s="58"/>
    </row>
    <row r="216" spans="2:9" ht="12.75" customHeight="1" x14ac:dyDescent="0.2">
      <c r="B216" s="75"/>
      <c r="C216" s="25"/>
      <c r="D216" s="73" t="s">
        <v>151</v>
      </c>
      <c r="E216" s="26"/>
      <c r="F216" s="26">
        <v>128780.18974480587</v>
      </c>
      <c r="G216" s="26"/>
      <c r="H216" s="58"/>
      <c r="I216" s="58"/>
    </row>
    <row r="217" spans="2:9" ht="12.75" customHeight="1" x14ac:dyDescent="0.2">
      <c r="B217" s="75"/>
      <c r="C217" s="25"/>
      <c r="D217" s="73" t="s">
        <v>152</v>
      </c>
      <c r="E217" s="26"/>
      <c r="F217" s="26">
        <v>123018.90536080048</v>
      </c>
      <c r="G217" s="26"/>
      <c r="H217" s="58"/>
      <c r="I217" s="58"/>
    </row>
    <row r="218" spans="2:9" ht="12.75" customHeight="1" x14ac:dyDescent="0.2">
      <c r="B218" s="75"/>
      <c r="C218" s="25"/>
      <c r="D218" s="73" t="s">
        <v>153</v>
      </c>
      <c r="E218" s="26"/>
      <c r="F218" s="26">
        <v>121570.96738885017</v>
      </c>
      <c r="G218" s="26"/>
      <c r="H218" s="58"/>
      <c r="I218" s="58"/>
    </row>
    <row r="219" spans="2:9" ht="12.75" customHeight="1" x14ac:dyDescent="0.2">
      <c r="B219" s="75"/>
      <c r="C219" s="25"/>
      <c r="D219" s="73" t="s">
        <v>154</v>
      </c>
      <c r="E219" s="26"/>
      <c r="F219" s="26">
        <v>121570.31178767212</v>
      </c>
      <c r="G219" s="26"/>
      <c r="H219" s="58"/>
      <c r="I219" s="58"/>
    </row>
    <row r="220" spans="2:9" ht="12.75" customHeight="1" x14ac:dyDescent="0.2">
      <c r="B220" s="75"/>
      <c r="C220" s="25"/>
      <c r="D220" s="73" t="s">
        <v>155</v>
      </c>
      <c r="E220" s="26"/>
      <c r="F220" s="26">
        <v>119966.86537237799</v>
      </c>
      <c r="G220" s="26"/>
      <c r="H220" s="58"/>
      <c r="I220" s="58"/>
    </row>
    <row r="221" spans="2:9" ht="12.75" customHeight="1" x14ac:dyDescent="0.2">
      <c r="B221" s="75"/>
      <c r="C221" s="25"/>
      <c r="D221" s="73" t="s">
        <v>156</v>
      </c>
      <c r="E221" s="26"/>
      <c r="F221" s="26">
        <v>119966.86537237799</v>
      </c>
      <c r="G221" s="26"/>
      <c r="H221" s="58"/>
      <c r="I221" s="58"/>
    </row>
    <row r="222" spans="2:9" ht="12.75" customHeight="1" x14ac:dyDescent="0.2">
      <c r="B222" s="75"/>
      <c r="C222" s="25"/>
      <c r="D222" s="73" t="s">
        <v>157</v>
      </c>
      <c r="E222" s="26"/>
      <c r="F222" s="26">
        <v>118592.27913857436</v>
      </c>
      <c r="G222" s="26"/>
      <c r="H222" s="58"/>
      <c r="I222" s="58"/>
    </row>
    <row r="223" spans="2:9" ht="12.75" customHeight="1" x14ac:dyDescent="0.2">
      <c r="B223" s="75"/>
      <c r="C223" s="25"/>
      <c r="D223" s="73" t="s">
        <v>158</v>
      </c>
      <c r="E223" s="26"/>
      <c r="F223" s="26">
        <v>108987.38376000001</v>
      </c>
      <c r="G223" s="26"/>
      <c r="H223" s="58"/>
      <c r="I223" s="58"/>
    </row>
    <row r="224" spans="2:9" ht="12.75" customHeight="1" x14ac:dyDescent="0.2">
      <c r="B224" s="75"/>
      <c r="C224" s="25"/>
      <c r="D224" s="73" t="s">
        <v>159</v>
      </c>
      <c r="E224" s="3"/>
      <c r="F224" s="3">
        <v>106607.17723456414</v>
      </c>
      <c r="G224" s="3"/>
      <c r="H224" s="58"/>
      <c r="I224" s="58"/>
    </row>
    <row r="225" spans="2:9" ht="12.75" customHeight="1" x14ac:dyDescent="0.2">
      <c r="B225" s="75"/>
      <c r="C225" s="25"/>
      <c r="D225" s="73" t="s">
        <v>160</v>
      </c>
      <c r="E225" s="3"/>
      <c r="F225" s="3">
        <v>105547.43261986802</v>
      </c>
      <c r="G225" s="3"/>
      <c r="H225" s="58"/>
      <c r="I225" s="58"/>
    </row>
    <row r="226" spans="2:9" ht="12.75" customHeight="1" x14ac:dyDescent="0.2">
      <c r="B226" s="75"/>
      <c r="C226" s="25"/>
      <c r="D226" s="73" t="s">
        <v>161</v>
      </c>
      <c r="E226" s="3"/>
      <c r="F226" s="3">
        <v>103579.42357200001</v>
      </c>
      <c r="G226" s="3"/>
      <c r="H226" s="58"/>
      <c r="I226" s="58"/>
    </row>
    <row r="227" spans="2:9" ht="12.75" customHeight="1" x14ac:dyDescent="0.2">
      <c r="B227" s="75"/>
      <c r="C227" s="25"/>
      <c r="D227" s="73" t="s">
        <v>162</v>
      </c>
      <c r="E227" s="3"/>
      <c r="F227" s="3">
        <v>101488.7958165648</v>
      </c>
      <c r="G227" s="3"/>
      <c r="H227" s="58"/>
      <c r="I227" s="58"/>
    </row>
    <row r="228" spans="2:9" ht="12.75" customHeight="1" x14ac:dyDescent="0.2">
      <c r="B228" s="75"/>
      <c r="C228" s="25"/>
      <c r="D228" s="73" t="s">
        <v>163</v>
      </c>
      <c r="E228" s="26"/>
      <c r="F228" s="26">
        <v>97664.585587248468</v>
      </c>
      <c r="G228" s="26"/>
      <c r="H228" s="58"/>
      <c r="I228" s="58"/>
    </row>
    <row r="229" spans="2:9" ht="12.75" customHeight="1" x14ac:dyDescent="0.2">
      <c r="B229" s="75"/>
      <c r="C229" s="25"/>
      <c r="D229" s="73" t="s">
        <v>164</v>
      </c>
      <c r="E229" s="3"/>
      <c r="F229" s="3">
        <v>97585.473207158415</v>
      </c>
      <c r="G229" s="3"/>
      <c r="H229" s="58"/>
      <c r="I229" s="58"/>
    </row>
    <row r="230" spans="2:9" ht="12.75" customHeight="1" x14ac:dyDescent="0.2">
      <c r="B230" s="75"/>
      <c r="C230" s="25"/>
      <c r="D230" s="73" t="s">
        <v>165</v>
      </c>
      <c r="E230" s="26"/>
      <c r="F230" s="26">
        <v>97585.473207158415</v>
      </c>
      <c r="G230" s="26"/>
      <c r="H230" s="58"/>
      <c r="I230" s="58"/>
    </row>
    <row r="231" spans="2:9" ht="12.75" customHeight="1" x14ac:dyDescent="0.2">
      <c r="B231" s="75"/>
      <c r="C231" s="25"/>
      <c r="D231" s="73" t="s">
        <v>166</v>
      </c>
      <c r="E231" s="3"/>
      <c r="F231" s="3">
        <v>97585.487385600019</v>
      </c>
      <c r="G231" s="3"/>
      <c r="H231" s="58"/>
      <c r="I231" s="58"/>
    </row>
    <row r="232" spans="2:9" ht="12.75" customHeight="1" x14ac:dyDescent="0.2">
      <c r="B232" s="75"/>
      <c r="C232" s="25"/>
      <c r="D232" s="73" t="s">
        <v>167</v>
      </c>
      <c r="E232" s="26"/>
      <c r="F232" s="26">
        <v>97585.473207158415</v>
      </c>
      <c r="G232" s="26"/>
      <c r="H232" s="58"/>
      <c r="I232" s="58"/>
    </row>
    <row r="233" spans="2:9" ht="12.75" customHeight="1" x14ac:dyDescent="0.2">
      <c r="B233" s="75"/>
      <c r="C233" s="25"/>
      <c r="D233" s="73" t="s">
        <v>168</v>
      </c>
      <c r="E233" s="26"/>
      <c r="F233" s="26">
        <v>96408.407999999996</v>
      </c>
      <c r="G233" s="26"/>
      <c r="H233" s="58"/>
      <c r="I233" s="58"/>
    </row>
    <row r="234" spans="2:9" ht="12.75" customHeight="1" x14ac:dyDescent="0.2">
      <c r="B234" s="75"/>
      <c r="C234" s="25"/>
      <c r="D234" s="73" t="s">
        <v>169</v>
      </c>
      <c r="E234" s="2"/>
      <c r="F234" s="3">
        <v>93831.44486165281</v>
      </c>
      <c r="G234" s="3"/>
      <c r="H234" s="58"/>
      <c r="I234" s="58"/>
    </row>
    <row r="235" spans="2:9" ht="12.75" customHeight="1" x14ac:dyDescent="0.2">
      <c r="B235" s="75"/>
      <c r="C235" s="25"/>
      <c r="D235" s="73" t="s">
        <v>206</v>
      </c>
      <c r="E235" s="74"/>
      <c r="F235" s="3">
        <v>93831.44486165281</v>
      </c>
      <c r="G235" s="3"/>
      <c r="H235" s="58"/>
      <c r="I235" s="58"/>
    </row>
    <row r="236" spans="2:9" ht="12.75" customHeight="1" x14ac:dyDescent="0.2">
      <c r="B236" s="75"/>
      <c r="C236" s="25"/>
      <c r="D236" s="73" t="s">
        <v>170</v>
      </c>
      <c r="E236" s="26"/>
      <c r="F236" s="26">
        <v>92374.293977468973</v>
      </c>
      <c r="G236" s="26"/>
      <c r="H236" s="58"/>
      <c r="I236" s="58"/>
    </row>
    <row r="237" spans="2:9" ht="12.75" customHeight="1" x14ac:dyDescent="0.2">
      <c r="B237" s="75"/>
      <c r="C237" s="25"/>
      <c r="D237" s="73" t="s">
        <v>171</v>
      </c>
      <c r="E237" s="26"/>
      <c r="F237" s="26">
        <v>92373.636869714202</v>
      </c>
      <c r="G237" s="26"/>
      <c r="H237" s="58"/>
      <c r="I237" s="58"/>
    </row>
    <row r="238" spans="2:9" ht="12.75" customHeight="1" x14ac:dyDescent="0.2">
      <c r="B238" s="75"/>
      <c r="C238" s="25"/>
      <c r="D238" s="73" t="s">
        <v>172</v>
      </c>
      <c r="E238" s="26"/>
      <c r="F238" s="26">
        <v>90223.098822050422</v>
      </c>
      <c r="G238" s="26"/>
      <c r="H238" s="58"/>
      <c r="I238" s="58"/>
    </row>
    <row r="239" spans="2:9" ht="12.75" customHeight="1" x14ac:dyDescent="0.2">
      <c r="B239" s="75"/>
      <c r="C239" s="25"/>
      <c r="D239" s="73" t="s">
        <v>173</v>
      </c>
      <c r="E239" s="26"/>
      <c r="F239" s="26">
        <v>90223.098822050422</v>
      </c>
      <c r="G239" s="26"/>
      <c r="H239" s="58"/>
      <c r="I239" s="58"/>
    </row>
    <row r="240" spans="2:9" ht="12.75" customHeight="1" x14ac:dyDescent="0.2">
      <c r="B240" s="75"/>
      <c r="C240" s="25"/>
      <c r="D240" s="73" t="s">
        <v>174</v>
      </c>
      <c r="E240" s="26"/>
      <c r="F240" s="26">
        <v>90223.098822050422</v>
      </c>
      <c r="G240" s="26"/>
      <c r="H240" s="58"/>
      <c r="I240" s="58"/>
    </row>
    <row r="241" spans="2:9" ht="12.75" customHeight="1" x14ac:dyDescent="0.2">
      <c r="B241" s="75"/>
      <c r="C241" s="25"/>
      <c r="D241" s="73" t="s">
        <v>175</v>
      </c>
      <c r="E241" s="26"/>
      <c r="F241" s="26">
        <v>88339.199999999997</v>
      </c>
      <c r="G241" s="26"/>
      <c r="H241" s="58"/>
      <c r="I241" s="58"/>
    </row>
    <row r="242" spans="2:9" ht="12.75" customHeight="1" x14ac:dyDescent="0.2">
      <c r="B242" s="75"/>
      <c r="C242" s="25"/>
      <c r="D242" s="73" t="s">
        <v>176</v>
      </c>
      <c r="E242" s="26"/>
      <c r="F242" s="26">
        <v>86753.211172356023</v>
      </c>
      <c r="G242" s="26"/>
      <c r="H242" s="58"/>
      <c r="I242" s="58"/>
    </row>
    <row r="243" spans="2:9" ht="12.75" customHeight="1" x14ac:dyDescent="0.2">
      <c r="B243" s="75"/>
      <c r="C243" s="25"/>
      <c r="D243" s="73" t="s">
        <v>177</v>
      </c>
      <c r="E243" s="26"/>
      <c r="F243" s="26">
        <v>86753.211172356023</v>
      </c>
      <c r="G243" s="26"/>
      <c r="H243" s="58"/>
      <c r="I243" s="58"/>
    </row>
    <row r="244" spans="2:9" ht="12.75" customHeight="1" x14ac:dyDescent="0.2">
      <c r="B244" s="75"/>
      <c r="C244" s="25"/>
      <c r="D244" s="73" t="s">
        <v>178</v>
      </c>
      <c r="E244" s="26"/>
      <c r="F244" s="26">
        <v>86753.211172356023</v>
      </c>
      <c r="G244" s="26"/>
      <c r="H244" s="58"/>
      <c r="I244" s="58"/>
    </row>
    <row r="245" spans="2:9" ht="12.75" customHeight="1" x14ac:dyDescent="0.2">
      <c r="B245" s="75"/>
      <c r="C245" s="25"/>
      <c r="D245" s="73" t="s">
        <v>179</v>
      </c>
      <c r="E245" s="3"/>
      <c r="F245" s="3">
        <v>83415.761982573604</v>
      </c>
      <c r="G245" s="3"/>
      <c r="H245" s="58"/>
      <c r="I245" s="58"/>
    </row>
    <row r="246" spans="2:9" ht="12.75" customHeight="1" x14ac:dyDescent="0.2">
      <c r="B246" s="75"/>
      <c r="C246" s="25"/>
      <c r="D246" s="73" t="s">
        <v>180</v>
      </c>
      <c r="E246" s="3"/>
      <c r="F246" s="3">
        <v>83415.761982573604</v>
      </c>
      <c r="G246" s="3"/>
      <c r="H246" s="58"/>
      <c r="I246" s="58"/>
    </row>
    <row r="247" spans="2:9" ht="12.75" customHeight="1" x14ac:dyDescent="0.2">
      <c r="B247" s="75"/>
      <c r="C247" s="25"/>
      <c r="D247" s="73" t="s">
        <v>181</v>
      </c>
      <c r="E247" s="3"/>
      <c r="F247" s="3">
        <v>81860.414114400002</v>
      </c>
      <c r="G247" s="3"/>
      <c r="H247" s="58"/>
      <c r="I247" s="58"/>
    </row>
    <row r="248" spans="2:9" ht="12.75" customHeight="1" x14ac:dyDescent="0.2">
      <c r="B248" s="75"/>
      <c r="C248" s="25"/>
      <c r="D248" s="73" t="s">
        <v>62</v>
      </c>
      <c r="E248" s="3"/>
      <c r="F248" s="3">
        <v>80208.343280704808</v>
      </c>
      <c r="G248" s="3"/>
      <c r="H248" s="58"/>
      <c r="I248" s="58"/>
    </row>
    <row r="249" spans="2:9" ht="12.75" customHeight="1" x14ac:dyDescent="0.2">
      <c r="B249" s="75"/>
      <c r="C249" s="25"/>
      <c r="D249" s="73" t="s">
        <v>182</v>
      </c>
      <c r="E249" s="26"/>
      <c r="F249" s="26">
        <v>80208.343280704808</v>
      </c>
      <c r="G249" s="26"/>
      <c r="H249" s="58"/>
      <c r="I249" s="58"/>
    </row>
    <row r="250" spans="2:9" ht="12.75" customHeight="1" x14ac:dyDescent="0.2">
      <c r="B250" s="75"/>
      <c r="C250" s="25"/>
      <c r="D250" s="73" t="s">
        <v>183</v>
      </c>
      <c r="E250" s="3"/>
      <c r="F250" s="3">
        <v>77122.5271647552</v>
      </c>
      <c r="G250" s="3"/>
      <c r="H250" s="58"/>
      <c r="I250" s="58"/>
    </row>
    <row r="251" spans="2:9" ht="12.75" customHeight="1" x14ac:dyDescent="0.2">
      <c r="B251" s="75"/>
      <c r="C251" s="25"/>
      <c r="D251" s="73" t="s">
        <v>184</v>
      </c>
      <c r="E251" s="26"/>
      <c r="F251" s="26">
        <v>77122.5271647552</v>
      </c>
      <c r="G251" s="26"/>
      <c r="H251" s="58"/>
      <c r="I251" s="58"/>
    </row>
    <row r="252" spans="2:9" ht="12.75" customHeight="1" x14ac:dyDescent="0.2">
      <c r="B252" s="75"/>
      <c r="C252" s="25"/>
      <c r="D252" s="73" t="s">
        <v>185</v>
      </c>
      <c r="E252" s="3"/>
      <c r="F252" s="3">
        <v>77122.5271647552</v>
      </c>
      <c r="G252" s="3"/>
      <c r="H252" s="58"/>
      <c r="I252" s="58"/>
    </row>
    <row r="253" spans="2:9" ht="12.75" customHeight="1" x14ac:dyDescent="0.2">
      <c r="B253" s="75"/>
      <c r="C253" s="25"/>
      <c r="D253" s="73" t="s">
        <v>186</v>
      </c>
      <c r="E253" s="26"/>
      <c r="F253" s="26">
        <v>74157.1096487256</v>
      </c>
      <c r="G253" s="26"/>
      <c r="H253" s="58"/>
      <c r="I253" s="58"/>
    </row>
    <row r="254" spans="2:9" ht="12.75" customHeight="1" x14ac:dyDescent="0.2">
      <c r="B254" s="75"/>
      <c r="C254" s="25"/>
      <c r="D254" s="73" t="s">
        <v>187</v>
      </c>
      <c r="E254" s="26"/>
      <c r="F254" s="26">
        <v>74157.1096487256</v>
      </c>
      <c r="G254" s="26"/>
      <c r="H254" s="58"/>
      <c r="I254" s="58"/>
    </row>
    <row r="255" spans="2:9" ht="12.75" customHeight="1" x14ac:dyDescent="0.2">
      <c r="B255" s="75"/>
      <c r="C255" s="25"/>
      <c r="D255" s="73" t="s">
        <v>188</v>
      </c>
      <c r="E255" s="2"/>
      <c r="F255" s="3">
        <v>74157.1096487256</v>
      </c>
      <c r="G255" s="3"/>
      <c r="H255" s="58"/>
      <c r="I255" s="58"/>
    </row>
    <row r="256" spans="2:9" ht="12.75" customHeight="1" x14ac:dyDescent="0.2">
      <c r="B256" s="75"/>
      <c r="C256" s="25"/>
      <c r="D256" s="73" t="s">
        <v>71</v>
      </c>
      <c r="E256" s="2"/>
      <c r="F256" s="3">
        <v>71305.193760000009</v>
      </c>
      <c r="G256" s="3"/>
      <c r="H256" s="58"/>
      <c r="I256" s="58"/>
    </row>
    <row r="257" spans="2:9" ht="12.75" customHeight="1" x14ac:dyDescent="0.2">
      <c r="B257" s="75"/>
      <c r="C257" s="25"/>
      <c r="D257" s="73" t="s">
        <v>189</v>
      </c>
      <c r="E257" s="2"/>
      <c r="F257" s="3">
        <v>71304.866816620808</v>
      </c>
      <c r="G257" s="3"/>
      <c r="H257" s="58"/>
      <c r="I257" s="58"/>
    </row>
    <row r="258" spans="2:9" ht="12.75" customHeight="1" x14ac:dyDescent="0.2">
      <c r="B258" s="75"/>
      <c r="C258" s="25"/>
      <c r="D258" s="73" t="s">
        <v>190</v>
      </c>
      <c r="E258" s="2"/>
      <c r="F258" s="3">
        <v>69975.335443200005</v>
      </c>
      <c r="G258" s="3"/>
      <c r="H258" s="58"/>
      <c r="I258" s="58"/>
    </row>
    <row r="259" spans="2:9" ht="12.75" customHeight="1" x14ac:dyDescent="0.2">
      <c r="B259" s="75"/>
      <c r="C259" s="25"/>
      <c r="D259" s="73" t="s">
        <v>73</v>
      </c>
      <c r="E259" s="74"/>
      <c r="F259" s="3">
        <v>68562.186710443202</v>
      </c>
      <c r="G259" s="3"/>
      <c r="H259" s="58"/>
      <c r="I259" s="58"/>
    </row>
    <row r="260" spans="2:9" ht="12.75" customHeight="1" x14ac:dyDescent="0.2">
      <c r="B260" s="75"/>
      <c r="C260" s="25"/>
      <c r="D260" s="73" t="s">
        <v>191</v>
      </c>
      <c r="E260" s="26"/>
      <c r="F260" s="26">
        <v>68562.186710443202</v>
      </c>
      <c r="G260" s="26"/>
      <c r="H260" s="58"/>
      <c r="I260" s="58"/>
    </row>
    <row r="261" spans="2:9" ht="12.75" customHeight="1" x14ac:dyDescent="0.2">
      <c r="B261" s="75"/>
      <c r="C261" s="25"/>
      <c r="D261" s="73" t="s">
        <v>77</v>
      </c>
      <c r="E261" s="26"/>
      <c r="F261" s="26">
        <v>65925.457372195204</v>
      </c>
      <c r="G261" s="26"/>
      <c r="H261" s="58"/>
      <c r="I261" s="58"/>
    </row>
    <row r="262" spans="2:9" ht="12.75" customHeight="1" x14ac:dyDescent="0.2">
      <c r="B262" s="75"/>
      <c r="C262" s="25"/>
      <c r="D262" s="73" t="s">
        <v>192</v>
      </c>
      <c r="E262" s="26"/>
      <c r="F262" s="26">
        <v>65925.457372195204</v>
      </c>
      <c r="G262" s="26"/>
      <c r="H262" s="58"/>
      <c r="I262" s="58"/>
    </row>
    <row r="263" spans="2:9" ht="12.75" customHeight="1" x14ac:dyDescent="0.2">
      <c r="B263" s="75"/>
      <c r="C263" s="25"/>
      <c r="D263" s="73" t="s">
        <v>193</v>
      </c>
      <c r="E263" s="26"/>
      <c r="F263" s="26">
        <v>65925.457372195204</v>
      </c>
      <c r="G263" s="26"/>
      <c r="H263" s="58"/>
      <c r="I263" s="58"/>
    </row>
    <row r="264" spans="2:9" ht="12.75" customHeight="1" x14ac:dyDescent="0.2">
      <c r="B264" s="75"/>
      <c r="C264" s="25"/>
      <c r="D264" s="73" t="s">
        <v>96</v>
      </c>
      <c r="E264" s="26"/>
      <c r="F264" s="26">
        <v>62207.912520000005</v>
      </c>
      <c r="G264" s="26"/>
      <c r="H264" s="58"/>
      <c r="I264" s="58"/>
    </row>
    <row r="265" spans="2:9" ht="12.75" customHeight="1" x14ac:dyDescent="0.2">
      <c r="B265" s="75"/>
      <c r="C265" s="25"/>
      <c r="D265" s="73" t="s">
        <v>194</v>
      </c>
      <c r="E265" s="26"/>
      <c r="F265" s="26">
        <v>58607.630469057607</v>
      </c>
      <c r="G265" s="26"/>
      <c r="H265" s="58"/>
      <c r="I265" s="58"/>
    </row>
    <row r="266" spans="2:9" ht="12.75" customHeight="1" x14ac:dyDescent="0.2">
      <c r="B266" s="75"/>
      <c r="C266" s="25"/>
      <c r="D266" s="73" t="s">
        <v>82</v>
      </c>
      <c r="E266" s="26"/>
      <c r="F266" s="26">
        <v>56352.564692555999</v>
      </c>
      <c r="G266" s="26"/>
      <c r="H266" s="58"/>
      <c r="I266" s="58"/>
    </row>
    <row r="267" spans="2:9" ht="12.75" customHeight="1" x14ac:dyDescent="0.2">
      <c r="B267" s="75"/>
      <c r="C267" s="25"/>
      <c r="D267" s="73" t="s">
        <v>195</v>
      </c>
      <c r="E267" s="26"/>
      <c r="F267" s="26">
        <v>51129.823483200002</v>
      </c>
      <c r="G267" s="26"/>
      <c r="H267" s="58"/>
      <c r="I267" s="58"/>
    </row>
    <row r="268" spans="2:9" ht="12.75" customHeight="1" x14ac:dyDescent="0.2">
      <c r="B268" s="75"/>
      <c r="C268" s="25"/>
      <c r="D268" s="73" t="s">
        <v>196</v>
      </c>
      <c r="E268" s="26"/>
      <c r="F268" s="26">
        <v>47272.10583120001</v>
      </c>
      <c r="G268" s="26"/>
      <c r="H268" s="58"/>
      <c r="I268" s="58"/>
    </row>
    <row r="269" spans="2:9" ht="12.75" customHeight="1" x14ac:dyDescent="0.2">
      <c r="B269" s="72">
        <v>63</v>
      </c>
      <c r="C269" s="73"/>
      <c r="D269" s="73" t="s">
        <v>11</v>
      </c>
      <c r="E269" s="3">
        <v>1</v>
      </c>
      <c r="F269" s="3">
        <v>136773.78552566073</v>
      </c>
      <c r="G269" s="3"/>
      <c r="H269" s="58"/>
      <c r="I269" s="58"/>
    </row>
    <row r="270" spans="2:9" ht="12.75" customHeight="1" x14ac:dyDescent="0.2">
      <c r="B270" s="72">
        <v>64</v>
      </c>
      <c r="C270" s="73"/>
      <c r="D270" s="73" t="s">
        <v>14</v>
      </c>
      <c r="E270" s="3">
        <v>1</v>
      </c>
      <c r="F270" s="3">
        <v>108185.95789671988</v>
      </c>
      <c r="G270" s="3"/>
      <c r="H270" s="58"/>
      <c r="I270" s="58"/>
    </row>
    <row r="271" spans="2:9" ht="12.75" customHeight="1" x14ac:dyDescent="0.2">
      <c r="B271" s="72">
        <v>65</v>
      </c>
      <c r="C271" s="25"/>
      <c r="D271" s="73" t="s">
        <v>99</v>
      </c>
      <c r="E271" s="3">
        <v>1</v>
      </c>
      <c r="F271" s="3"/>
      <c r="G271" s="3"/>
      <c r="H271" s="58"/>
      <c r="I271" s="58"/>
    </row>
    <row r="272" spans="2:9" ht="12.75" customHeight="1" x14ac:dyDescent="0.2">
      <c r="B272" s="25"/>
      <c r="C272" s="25"/>
      <c r="D272" s="73" t="s">
        <v>100</v>
      </c>
      <c r="E272" s="26"/>
      <c r="F272" s="26">
        <v>92081.888971200009</v>
      </c>
      <c r="G272" s="26"/>
      <c r="H272" s="58"/>
      <c r="I272" s="58"/>
    </row>
    <row r="273" spans="2:9" ht="12.75" customHeight="1" x14ac:dyDescent="0.2">
      <c r="B273" s="62"/>
      <c r="C273" s="25"/>
      <c r="D273" s="73" t="s">
        <v>64</v>
      </c>
      <c r="E273" s="3"/>
      <c r="F273" s="3">
        <v>75684.5212608</v>
      </c>
      <c r="G273" s="3"/>
      <c r="H273" s="58"/>
      <c r="I273" s="58"/>
    </row>
    <row r="274" spans="2:9" ht="12.75" customHeight="1" x14ac:dyDescent="0.2">
      <c r="B274" s="25"/>
      <c r="C274" s="25"/>
      <c r="D274" s="73" t="s">
        <v>67</v>
      </c>
      <c r="E274" s="26"/>
      <c r="F274" s="26">
        <v>72774.396122400023</v>
      </c>
      <c r="G274" s="26"/>
      <c r="H274" s="58"/>
      <c r="I274" s="58"/>
    </row>
    <row r="275" spans="2:9" ht="12.75" customHeight="1" x14ac:dyDescent="0.2">
      <c r="B275" s="25"/>
      <c r="C275" s="25"/>
      <c r="D275" s="73" t="s">
        <v>101</v>
      </c>
      <c r="E275" s="3"/>
      <c r="F275" s="3">
        <v>69975.335443200005</v>
      </c>
      <c r="G275" s="3"/>
      <c r="H275" s="58"/>
      <c r="I275" s="58"/>
    </row>
    <row r="276" spans="2:9" ht="12.75" customHeight="1" x14ac:dyDescent="0.2">
      <c r="B276" s="62"/>
      <c r="C276" s="25"/>
      <c r="D276" s="73" t="s">
        <v>102</v>
      </c>
      <c r="E276" s="26"/>
      <c r="F276" s="26">
        <v>67283.794612800004</v>
      </c>
      <c r="G276" s="26"/>
      <c r="H276" s="58"/>
      <c r="I276" s="58"/>
    </row>
    <row r="277" spans="2:9" ht="12.75" customHeight="1" x14ac:dyDescent="0.2">
      <c r="B277" s="62"/>
      <c r="C277" s="25"/>
      <c r="D277" s="73" t="s">
        <v>103</v>
      </c>
      <c r="E277" s="26"/>
      <c r="F277" s="26">
        <v>59815.300500000005</v>
      </c>
      <c r="G277" s="26"/>
      <c r="H277" s="58"/>
      <c r="I277" s="58"/>
    </row>
    <row r="278" spans="2:9" ht="12.75" customHeight="1" x14ac:dyDescent="0.2">
      <c r="B278" s="25"/>
      <c r="C278" s="25"/>
      <c r="D278" s="73" t="s">
        <v>122</v>
      </c>
      <c r="E278" s="2"/>
      <c r="F278" s="3">
        <v>55301.829924000012</v>
      </c>
      <c r="G278" s="3"/>
      <c r="H278" s="58"/>
      <c r="I278" s="58"/>
    </row>
    <row r="279" spans="2:9" ht="12.75" customHeight="1" x14ac:dyDescent="0.2">
      <c r="B279" s="25"/>
      <c r="C279" s="25"/>
      <c r="D279" s="73" t="s">
        <v>123</v>
      </c>
      <c r="E279" s="2"/>
      <c r="F279" s="3">
        <v>51129.823483200002</v>
      </c>
      <c r="G279" s="3"/>
      <c r="H279" s="58"/>
      <c r="I279" s="58"/>
    </row>
    <row r="280" spans="2:9" ht="12.75" customHeight="1" x14ac:dyDescent="0.2">
      <c r="B280" s="5">
        <v>66</v>
      </c>
      <c r="C280" s="1"/>
      <c r="D280" s="73" t="s">
        <v>114</v>
      </c>
      <c r="E280" s="3">
        <v>10</v>
      </c>
      <c r="F280" s="3"/>
      <c r="G280" s="3"/>
      <c r="H280" s="58"/>
      <c r="I280" s="58"/>
    </row>
    <row r="281" spans="2:9" ht="12.75" customHeight="1" x14ac:dyDescent="0.2">
      <c r="B281" s="61"/>
      <c r="C281" s="1"/>
      <c r="D281" s="73" t="s">
        <v>115</v>
      </c>
      <c r="E281" s="3"/>
      <c r="F281" s="3">
        <v>67283.794612800004</v>
      </c>
      <c r="G281" s="3"/>
      <c r="H281" s="58"/>
      <c r="I281" s="58"/>
    </row>
    <row r="282" spans="2:9" ht="12.75" customHeight="1" x14ac:dyDescent="0.2">
      <c r="B282" s="61"/>
      <c r="C282" s="1"/>
      <c r="D282" s="73" t="s">
        <v>116</v>
      </c>
      <c r="E282" s="3"/>
      <c r="F282" s="3">
        <v>67283.794612800004</v>
      </c>
      <c r="G282" s="3"/>
      <c r="H282" s="58"/>
      <c r="I282" s="58"/>
    </row>
    <row r="283" spans="2:9" ht="12.75" customHeight="1" x14ac:dyDescent="0.2">
      <c r="B283" s="61"/>
      <c r="C283" s="1"/>
      <c r="D283" s="73" t="s">
        <v>117</v>
      </c>
      <c r="E283" s="26"/>
      <c r="F283" s="26">
        <v>62207.912520000005</v>
      </c>
      <c r="G283" s="26"/>
      <c r="H283" s="58"/>
      <c r="I283" s="58"/>
    </row>
    <row r="284" spans="2:9" ht="12.75" customHeight="1" x14ac:dyDescent="0.2">
      <c r="B284" s="62"/>
      <c r="C284" s="25"/>
      <c r="D284" s="73" t="s">
        <v>80</v>
      </c>
      <c r="E284" s="3"/>
      <c r="F284" s="3">
        <v>59815.300500000005</v>
      </c>
      <c r="G284" s="3"/>
      <c r="H284" s="58"/>
      <c r="I284" s="58"/>
    </row>
    <row r="285" spans="2:9" ht="12.75" customHeight="1" x14ac:dyDescent="0.2">
      <c r="B285" s="61"/>
      <c r="C285" s="1"/>
      <c r="D285" s="73" t="s">
        <v>118</v>
      </c>
      <c r="E285" s="26"/>
      <c r="F285" s="26">
        <v>59815.300500000005</v>
      </c>
      <c r="G285" s="26"/>
      <c r="H285" s="58"/>
      <c r="I285" s="58"/>
    </row>
    <row r="286" spans="2:9" ht="12.75" customHeight="1" x14ac:dyDescent="0.2">
      <c r="B286" s="62"/>
      <c r="C286" s="25"/>
      <c r="D286" s="73" t="s">
        <v>87</v>
      </c>
      <c r="E286" s="3"/>
      <c r="F286" s="3">
        <v>53175.063684000015</v>
      </c>
      <c r="G286" s="3"/>
      <c r="H286" s="58"/>
      <c r="I286" s="58"/>
    </row>
    <row r="287" spans="2:9" ht="12.75" customHeight="1" x14ac:dyDescent="0.2">
      <c r="B287" s="61"/>
      <c r="C287" s="1"/>
      <c r="D287" s="73" t="s">
        <v>119</v>
      </c>
      <c r="E287" s="26"/>
      <c r="F287" s="26">
        <v>53175.063684000015</v>
      </c>
      <c r="G287" s="26"/>
      <c r="H287" s="58"/>
      <c r="I287" s="58"/>
    </row>
    <row r="288" spans="2:9" ht="12.75" customHeight="1" x14ac:dyDescent="0.2">
      <c r="B288" s="62"/>
      <c r="C288" s="25"/>
      <c r="D288" s="73" t="s">
        <v>89</v>
      </c>
      <c r="E288" s="26"/>
      <c r="F288" s="26">
        <v>47272.10583120001</v>
      </c>
      <c r="G288" s="26"/>
      <c r="H288" s="58"/>
      <c r="I288" s="58"/>
    </row>
    <row r="289" spans="2:9" ht="12.75" customHeight="1" x14ac:dyDescent="0.2">
      <c r="B289" s="62"/>
      <c r="C289" s="25"/>
      <c r="D289" s="73" t="s">
        <v>139</v>
      </c>
      <c r="E289" s="2"/>
      <c r="F289" s="3">
        <v>38854.837668000007</v>
      </c>
      <c r="G289" s="3"/>
      <c r="H289" s="58"/>
      <c r="I289" s="58"/>
    </row>
    <row r="290" spans="2:9" ht="12.75" customHeight="1" x14ac:dyDescent="0.2">
      <c r="B290" s="72">
        <v>67</v>
      </c>
      <c r="C290" s="73"/>
      <c r="D290" s="73" t="s">
        <v>88</v>
      </c>
      <c r="E290" s="2">
        <v>2</v>
      </c>
      <c r="F290" s="3">
        <v>51129.823483200002</v>
      </c>
      <c r="G290" s="3"/>
      <c r="H290" s="58"/>
      <c r="I290" s="58"/>
    </row>
    <row r="291" spans="2:9" ht="12.75" customHeight="1" x14ac:dyDescent="0.2">
      <c r="B291" s="72">
        <v>68</v>
      </c>
      <c r="C291" s="73"/>
      <c r="D291" s="73" t="s">
        <v>92</v>
      </c>
      <c r="E291" s="2">
        <v>1</v>
      </c>
      <c r="F291" s="3">
        <v>42024.900902400004</v>
      </c>
      <c r="G291" s="3"/>
      <c r="H291" s="58"/>
      <c r="I291" s="58"/>
    </row>
    <row r="292" spans="2:9" ht="12.75" customHeight="1" x14ac:dyDescent="0.2">
      <c r="B292" s="72"/>
      <c r="C292" s="73"/>
      <c r="D292" s="76" t="s">
        <v>1</v>
      </c>
      <c r="E292" s="77">
        <f>SUM(E213:E291)</f>
        <v>17</v>
      </c>
      <c r="F292" s="74"/>
      <c r="G292" s="77">
        <f>SUM(G213:G291)</f>
        <v>0</v>
      </c>
      <c r="H292" s="58"/>
      <c r="I292" s="77">
        <f>SUM(I213:I291)</f>
        <v>0</v>
      </c>
    </row>
    <row r="293" spans="2:9" ht="12.75" customHeight="1" x14ac:dyDescent="0.2">
      <c r="B293" s="1"/>
      <c r="C293" s="73"/>
      <c r="D293" s="1"/>
      <c r="E293" s="2"/>
      <c r="F293" s="3"/>
      <c r="G293" s="3"/>
      <c r="H293" s="58"/>
      <c r="I293" s="58"/>
    </row>
    <row r="294" spans="2:9" ht="12.75" customHeight="1" x14ac:dyDescent="0.2">
      <c r="B294" s="5"/>
      <c r="C294" s="73"/>
      <c r="D294" s="1" t="s">
        <v>4</v>
      </c>
      <c r="E294" s="3"/>
      <c r="F294" s="3"/>
      <c r="G294" s="3"/>
      <c r="H294" s="58"/>
      <c r="I294" s="58"/>
    </row>
    <row r="295" spans="2:9" ht="12.75" customHeight="1" x14ac:dyDescent="0.2">
      <c r="B295" s="5"/>
      <c r="C295" s="73"/>
      <c r="D295" s="1" t="s">
        <v>9</v>
      </c>
      <c r="E295" s="3"/>
      <c r="F295" s="3"/>
      <c r="G295" s="3"/>
      <c r="H295" s="58"/>
      <c r="I295" s="58"/>
    </row>
    <row r="296" spans="2:9" ht="12.75" customHeight="1" x14ac:dyDescent="0.2">
      <c r="B296" s="72">
        <v>69</v>
      </c>
      <c r="C296" s="73"/>
      <c r="D296" s="73" t="s">
        <v>10</v>
      </c>
      <c r="E296" s="74">
        <v>1</v>
      </c>
      <c r="F296" s="74">
        <v>114452.32757452283</v>
      </c>
      <c r="G296" s="74"/>
      <c r="H296" s="58"/>
      <c r="I296" s="58"/>
    </row>
    <row r="297" spans="2:9" ht="12.75" customHeight="1" x14ac:dyDescent="0.2">
      <c r="B297" s="72">
        <v>70</v>
      </c>
      <c r="C297" s="73"/>
      <c r="D297" s="73" t="s">
        <v>8</v>
      </c>
      <c r="E297" s="74">
        <v>21</v>
      </c>
      <c r="F297" s="74">
        <v>111362.19918689592</v>
      </c>
      <c r="G297" s="74"/>
      <c r="H297" s="58"/>
      <c r="I297" s="58"/>
    </row>
    <row r="298" spans="2:9" ht="12.75" customHeight="1" x14ac:dyDescent="0.2">
      <c r="B298" s="72">
        <v>71</v>
      </c>
      <c r="C298" s="73"/>
      <c r="D298" s="73" t="s">
        <v>13</v>
      </c>
      <c r="E298" s="74">
        <v>1</v>
      </c>
      <c r="F298" s="74">
        <v>102134.87047528969</v>
      </c>
      <c r="G298" s="74"/>
      <c r="H298" s="58"/>
      <c r="I298" s="58"/>
    </row>
    <row r="299" spans="2:9" ht="12.75" customHeight="1" x14ac:dyDescent="0.2">
      <c r="B299" s="72">
        <v>72</v>
      </c>
      <c r="C299" s="73"/>
      <c r="D299" s="73" t="s">
        <v>7</v>
      </c>
      <c r="E299" s="84">
        <v>25</v>
      </c>
      <c r="F299" s="74">
        <v>56046.251420603228</v>
      </c>
      <c r="G299" s="74"/>
      <c r="H299" s="58"/>
      <c r="I299" s="58"/>
    </row>
    <row r="300" spans="2:9" ht="12.75" customHeight="1" x14ac:dyDescent="0.2">
      <c r="B300" s="73"/>
      <c r="C300" s="73"/>
      <c r="D300" s="76" t="s">
        <v>1</v>
      </c>
      <c r="E300" s="6">
        <f>SUM(E296:E299)</f>
        <v>48</v>
      </c>
      <c r="F300" s="3"/>
      <c r="G300" s="6">
        <f>SUM(G296:G299)</f>
        <v>0</v>
      </c>
      <c r="H300" s="58"/>
      <c r="I300" s="6">
        <f>SUM(I296:I299)</f>
        <v>0</v>
      </c>
    </row>
    <row r="301" spans="2:9" ht="12.75" customHeight="1" x14ac:dyDescent="0.2">
      <c r="B301" s="5"/>
      <c r="C301" s="73"/>
      <c r="D301" s="1"/>
      <c r="E301" s="3"/>
      <c r="F301" s="3"/>
      <c r="G301" s="3"/>
      <c r="H301" s="58"/>
      <c r="I301" s="58"/>
    </row>
    <row r="302" spans="2:9" ht="12.75" customHeight="1" x14ac:dyDescent="0.2">
      <c r="B302" s="5"/>
      <c r="C302" s="73"/>
      <c r="D302" s="1" t="s">
        <v>126</v>
      </c>
      <c r="E302" s="6">
        <f>E300+E292</f>
        <v>65</v>
      </c>
      <c r="F302" s="3"/>
      <c r="G302" s="6">
        <f>G300+G292</f>
        <v>0</v>
      </c>
      <c r="H302" s="58"/>
      <c r="I302" s="6">
        <f>I300+I292</f>
        <v>0</v>
      </c>
    </row>
    <row r="303" spans="2:9" ht="12.75" customHeight="1" x14ac:dyDescent="0.2">
      <c r="B303" s="1"/>
      <c r="C303" s="73"/>
      <c r="D303" s="1"/>
      <c r="E303" s="2"/>
      <c r="F303" s="3"/>
      <c r="G303" s="3"/>
      <c r="H303" s="58"/>
      <c r="I303" s="58"/>
    </row>
    <row r="304" spans="2:9" ht="12.75" customHeight="1" x14ac:dyDescent="0.2">
      <c r="B304" s="5"/>
      <c r="C304" s="73"/>
      <c r="D304" s="66" t="s">
        <v>143</v>
      </c>
      <c r="E304" s="3"/>
      <c r="F304" s="3"/>
      <c r="G304" s="3"/>
      <c r="H304" s="58"/>
      <c r="I304" s="58"/>
    </row>
    <row r="305" spans="2:9" ht="12.75" customHeight="1" x14ac:dyDescent="0.2">
      <c r="B305" s="5"/>
      <c r="C305" s="73"/>
      <c r="D305" s="66"/>
      <c r="E305" s="3"/>
      <c r="F305" s="3"/>
      <c r="G305" s="3"/>
      <c r="H305" s="58"/>
      <c r="I305" s="58"/>
    </row>
    <row r="306" spans="2:9" ht="12.75" customHeight="1" x14ac:dyDescent="0.2">
      <c r="B306" s="5"/>
      <c r="C306" s="73"/>
      <c r="D306" s="1" t="s">
        <v>4</v>
      </c>
      <c r="E306" s="3"/>
      <c r="F306" s="3"/>
      <c r="G306" s="3"/>
      <c r="H306" s="58"/>
      <c r="I306" s="58"/>
    </row>
    <row r="307" spans="2:9" ht="12.75" customHeight="1" x14ac:dyDescent="0.2">
      <c r="B307" s="5"/>
      <c r="C307" s="73"/>
      <c r="D307" s="1" t="s">
        <v>12</v>
      </c>
      <c r="E307" s="3"/>
      <c r="F307" s="3"/>
      <c r="G307" s="3"/>
      <c r="H307" s="58"/>
      <c r="I307" s="58"/>
    </row>
    <row r="308" spans="2:9" ht="12.75" customHeight="1" x14ac:dyDescent="0.2">
      <c r="B308" s="72">
        <v>73</v>
      </c>
      <c r="C308" s="73"/>
      <c r="D308" s="73" t="s">
        <v>11</v>
      </c>
      <c r="E308" s="74">
        <v>1</v>
      </c>
      <c r="F308" s="74">
        <v>120046.35420550019</v>
      </c>
      <c r="G308" s="74"/>
      <c r="H308" s="58"/>
      <c r="I308" s="58"/>
    </row>
    <row r="309" spans="2:9" ht="12.75" customHeight="1" x14ac:dyDescent="0.2">
      <c r="B309" s="72">
        <v>74</v>
      </c>
      <c r="C309" s="73"/>
      <c r="D309" s="73" t="s">
        <v>10</v>
      </c>
      <c r="E309" s="78">
        <v>1</v>
      </c>
      <c r="F309" s="74">
        <v>114452.35614000274</v>
      </c>
      <c r="G309" s="74"/>
      <c r="H309" s="58"/>
      <c r="I309" s="58"/>
    </row>
    <row r="310" spans="2:9" ht="12.75" customHeight="1" x14ac:dyDescent="0.2">
      <c r="B310" s="72">
        <v>75</v>
      </c>
      <c r="C310" s="1"/>
      <c r="D310" s="63" t="s">
        <v>114</v>
      </c>
      <c r="E310" s="3">
        <v>3</v>
      </c>
      <c r="F310" s="3"/>
      <c r="G310" s="3"/>
      <c r="H310" s="58"/>
      <c r="I310" s="58"/>
    </row>
    <row r="311" spans="2:9" ht="12.75" customHeight="1" x14ac:dyDescent="0.2">
      <c r="B311" s="61"/>
      <c r="C311" s="1"/>
      <c r="D311" s="63" t="s">
        <v>115</v>
      </c>
      <c r="E311" s="3"/>
      <c r="F311" s="3">
        <v>67283.794612800004</v>
      </c>
      <c r="G311" s="3"/>
      <c r="H311" s="58"/>
      <c r="I311" s="58"/>
    </row>
    <row r="312" spans="2:9" ht="12.75" customHeight="1" x14ac:dyDescent="0.2">
      <c r="B312" s="61"/>
      <c r="C312" s="1"/>
      <c r="D312" s="63" t="s">
        <v>116</v>
      </c>
      <c r="E312" s="3"/>
      <c r="F312" s="3">
        <v>67283.794612800004</v>
      </c>
      <c r="G312" s="3"/>
      <c r="H312" s="58"/>
      <c r="I312" s="58"/>
    </row>
    <row r="313" spans="2:9" ht="12.75" customHeight="1" x14ac:dyDescent="0.2">
      <c r="B313" s="61"/>
      <c r="C313" s="1"/>
      <c r="D313" s="63" t="s">
        <v>117</v>
      </c>
      <c r="E313" s="3"/>
      <c r="F313" s="3">
        <v>62207.912520000005</v>
      </c>
      <c r="G313" s="3"/>
      <c r="H313" s="58"/>
      <c r="I313" s="58"/>
    </row>
    <row r="314" spans="2:9" ht="12.75" customHeight="1" x14ac:dyDescent="0.2">
      <c r="B314" s="62"/>
      <c r="C314" s="25"/>
      <c r="D314" s="63" t="s">
        <v>80</v>
      </c>
      <c r="E314" s="26"/>
      <c r="F314" s="26">
        <v>59815.300500000005</v>
      </c>
      <c r="G314" s="26"/>
      <c r="H314" s="58"/>
      <c r="I314" s="58"/>
    </row>
    <row r="315" spans="2:9" ht="12.75" customHeight="1" x14ac:dyDescent="0.2">
      <c r="B315" s="61"/>
      <c r="C315" s="1"/>
      <c r="D315" s="63" t="s">
        <v>118</v>
      </c>
      <c r="E315" s="3"/>
      <c r="F315" s="3">
        <v>59815.300500000005</v>
      </c>
      <c r="G315" s="3"/>
      <c r="H315" s="58"/>
      <c r="I315" s="58"/>
    </row>
    <row r="316" spans="2:9" ht="12.75" customHeight="1" x14ac:dyDescent="0.2">
      <c r="B316" s="62"/>
      <c r="C316" s="25"/>
      <c r="D316" s="63" t="s">
        <v>87</v>
      </c>
      <c r="E316" s="26"/>
      <c r="F316" s="26">
        <v>53175.063684000015</v>
      </c>
      <c r="G316" s="26"/>
      <c r="H316" s="58"/>
      <c r="I316" s="58"/>
    </row>
    <row r="317" spans="2:9" ht="12.75" customHeight="1" x14ac:dyDescent="0.2">
      <c r="B317" s="61"/>
      <c r="C317" s="1"/>
      <c r="D317" s="63" t="s">
        <v>119</v>
      </c>
      <c r="E317" s="3"/>
      <c r="F317" s="3">
        <v>53175.063684000015</v>
      </c>
      <c r="G317" s="3"/>
      <c r="H317" s="58"/>
      <c r="I317" s="58"/>
    </row>
    <row r="318" spans="2:9" ht="12.75" customHeight="1" x14ac:dyDescent="0.2">
      <c r="B318" s="62"/>
      <c r="C318" s="25"/>
      <c r="D318" s="63" t="s">
        <v>89</v>
      </c>
      <c r="E318" s="26"/>
      <c r="F318" s="26">
        <v>47272.10583120001</v>
      </c>
      <c r="G318" s="26"/>
      <c r="H318" s="58"/>
      <c r="I318" s="58"/>
    </row>
    <row r="319" spans="2:9" ht="12.75" customHeight="1" x14ac:dyDescent="0.2">
      <c r="B319" s="62"/>
      <c r="C319" s="25"/>
      <c r="D319" s="63" t="s">
        <v>139</v>
      </c>
      <c r="E319" s="26"/>
      <c r="F319" s="26">
        <v>38854.837668000007</v>
      </c>
      <c r="G319" s="26"/>
      <c r="H319" s="58"/>
      <c r="I319" s="58"/>
    </row>
    <row r="320" spans="2:9" ht="12.75" customHeight="1" x14ac:dyDescent="0.2">
      <c r="B320" s="72">
        <v>76</v>
      </c>
      <c r="C320" s="73"/>
      <c r="D320" s="1" t="s">
        <v>88</v>
      </c>
      <c r="E320" s="2">
        <v>1</v>
      </c>
      <c r="F320" s="3">
        <v>51129.823483200002</v>
      </c>
      <c r="G320" s="3"/>
      <c r="H320" s="58"/>
      <c r="I320" s="58"/>
    </row>
    <row r="321" spans="2:9" ht="12.75" customHeight="1" x14ac:dyDescent="0.2">
      <c r="B321" s="72"/>
      <c r="C321" s="73"/>
      <c r="D321" s="76" t="s">
        <v>1</v>
      </c>
      <c r="E321" s="6">
        <f>SUM(E308:E320)</f>
        <v>6</v>
      </c>
      <c r="F321" s="3"/>
      <c r="G321" s="6">
        <f>SUM(G308:G320)</f>
        <v>0</v>
      </c>
      <c r="H321" s="58"/>
      <c r="I321" s="6">
        <f>SUM(I308:I320)</f>
        <v>0</v>
      </c>
    </row>
    <row r="322" spans="2:9" ht="12.75" customHeight="1" x14ac:dyDescent="0.2">
      <c r="B322" s="1"/>
      <c r="C322" s="73"/>
      <c r="D322" s="1"/>
      <c r="E322" s="2"/>
      <c r="F322" s="3"/>
      <c r="G322" s="3"/>
      <c r="H322" s="58"/>
      <c r="I322" s="58"/>
    </row>
    <row r="323" spans="2:9" ht="12.75" customHeight="1" x14ac:dyDescent="0.2">
      <c r="B323" s="1"/>
      <c r="C323" s="73"/>
      <c r="D323" s="1" t="s">
        <v>4</v>
      </c>
      <c r="E323" s="3"/>
      <c r="F323" s="3"/>
      <c r="G323" s="3"/>
      <c r="H323" s="58"/>
      <c r="I323" s="58"/>
    </row>
    <row r="324" spans="2:9" ht="12.75" customHeight="1" x14ac:dyDescent="0.2">
      <c r="B324" s="1"/>
      <c r="C324" s="73"/>
      <c r="D324" s="1" t="s">
        <v>9</v>
      </c>
      <c r="E324" s="3"/>
      <c r="F324" s="3"/>
      <c r="G324" s="3"/>
      <c r="H324" s="58"/>
      <c r="I324" s="58"/>
    </row>
    <row r="325" spans="2:9" ht="12.75" customHeight="1" x14ac:dyDescent="0.2">
      <c r="B325" s="72">
        <v>77</v>
      </c>
      <c r="C325" s="73"/>
      <c r="D325" s="73" t="s">
        <v>8</v>
      </c>
      <c r="E325" s="78">
        <v>7</v>
      </c>
      <c r="F325" s="74">
        <v>111362.19918689592</v>
      </c>
      <c r="G325" s="74"/>
      <c r="H325" s="58"/>
      <c r="I325" s="58"/>
    </row>
    <row r="326" spans="2:9" ht="12.75" customHeight="1" x14ac:dyDescent="0.2">
      <c r="B326" s="72">
        <v>78</v>
      </c>
      <c r="C326" s="73"/>
      <c r="D326" s="73" t="s">
        <v>7</v>
      </c>
      <c r="E326" s="81">
        <v>12</v>
      </c>
      <c r="F326" s="74">
        <v>56046.251420603228</v>
      </c>
      <c r="G326" s="74"/>
      <c r="H326" s="58"/>
      <c r="I326" s="58"/>
    </row>
    <row r="327" spans="2:9" ht="12.75" customHeight="1" x14ac:dyDescent="0.2">
      <c r="B327" s="72"/>
      <c r="C327" s="73"/>
      <c r="D327" s="76" t="s">
        <v>1</v>
      </c>
      <c r="E327" s="6">
        <f>SUM(E325:E326)</f>
        <v>19</v>
      </c>
      <c r="F327" s="3"/>
      <c r="G327" s="6">
        <f>SUM(G325:G326)</f>
        <v>0</v>
      </c>
      <c r="H327" s="58"/>
      <c r="I327" s="6">
        <f>SUM(I325:I326)</f>
        <v>0</v>
      </c>
    </row>
    <row r="328" spans="2:9" ht="12.75" customHeight="1" x14ac:dyDescent="0.2">
      <c r="B328" s="5"/>
      <c r="C328" s="73"/>
      <c r="D328" s="1"/>
      <c r="E328" s="3"/>
      <c r="F328" s="3"/>
      <c r="G328" s="3"/>
      <c r="H328" s="58"/>
      <c r="I328" s="58"/>
    </row>
    <row r="329" spans="2:9" ht="12.75" customHeight="1" x14ac:dyDescent="0.2">
      <c r="B329" s="1"/>
      <c r="C329" s="73"/>
      <c r="D329" s="66" t="s">
        <v>143</v>
      </c>
      <c r="E329" s="3"/>
      <c r="F329" s="3"/>
      <c r="G329" s="3"/>
      <c r="H329" s="58"/>
      <c r="I329" s="58"/>
    </row>
    <row r="330" spans="2:9" ht="12.75" customHeight="1" x14ac:dyDescent="0.2">
      <c r="B330" s="1"/>
      <c r="C330" s="73"/>
      <c r="D330" s="66" t="s">
        <v>6</v>
      </c>
      <c r="E330" s="3"/>
      <c r="F330" s="3"/>
      <c r="G330" s="3"/>
      <c r="H330" s="58"/>
      <c r="I330" s="58"/>
    </row>
    <row r="331" spans="2:9" ht="12.75" customHeight="1" x14ac:dyDescent="0.2">
      <c r="B331" s="1"/>
      <c r="C331" s="73"/>
      <c r="D331" s="66" t="s">
        <v>5</v>
      </c>
      <c r="E331" s="3"/>
      <c r="F331" s="3"/>
      <c r="G331" s="3"/>
      <c r="H331" s="58"/>
      <c r="I331" s="58"/>
    </row>
    <row r="332" spans="2:9" ht="12.75" customHeight="1" x14ac:dyDescent="0.2">
      <c r="B332" s="1"/>
      <c r="C332" s="73"/>
      <c r="D332" s="66"/>
      <c r="E332" s="3"/>
      <c r="F332" s="3"/>
      <c r="G332" s="3"/>
      <c r="H332" s="58"/>
      <c r="I332" s="58"/>
    </row>
    <row r="333" spans="2:9" ht="12.75" customHeight="1" x14ac:dyDescent="0.2">
      <c r="B333" s="1"/>
      <c r="C333" s="73"/>
      <c r="D333" s="1" t="s">
        <v>4</v>
      </c>
      <c r="E333" s="3"/>
      <c r="F333" s="3"/>
      <c r="G333" s="3"/>
      <c r="H333" s="58"/>
      <c r="I333" s="58"/>
    </row>
    <row r="334" spans="2:9" ht="12.75" customHeight="1" x14ac:dyDescent="0.2">
      <c r="B334" s="1"/>
      <c r="C334" s="73"/>
      <c r="D334" s="1" t="s">
        <v>3</v>
      </c>
      <c r="E334" s="3"/>
      <c r="F334" s="3"/>
      <c r="G334" s="3"/>
      <c r="H334" s="58"/>
      <c r="I334" s="58"/>
    </row>
    <row r="335" spans="2:9" ht="12.75" customHeight="1" x14ac:dyDescent="0.2">
      <c r="B335" s="72">
        <v>79</v>
      </c>
      <c r="C335" s="73"/>
      <c r="D335" s="73" t="s">
        <v>2</v>
      </c>
      <c r="E335" s="81">
        <v>1</v>
      </c>
      <c r="F335" s="74">
        <v>70639.076367960384</v>
      </c>
      <c r="G335" s="74"/>
      <c r="H335" s="58"/>
      <c r="I335" s="58"/>
    </row>
    <row r="336" spans="2:9" ht="12.75" customHeight="1" x14ac:dyDescent="0.2">
      <c r="B336" s="72"/>
      <c r="C336" s="73"/>
      <c r="D336" s="76" t="s">
        <v>1</v>
      </c>
      <c r="E336" s="6">
        <f>SUM(E335)</f>
        <v>1</v>
      </c>
      <c r="F336" s="3"/>
      <c r="G336" s="6">
        <f>SUM(G335)</f>
        <v>0</v>
      </c>
      <c r="H336" s="58"/>
      <c r="I336" s="6">
        <f>SUM(I335)</f>
        <v>0</v>
      </c>
    </row>
    <row r="337" spans="2:9" ht="12.75" customHeight="1" x14ac:dyDescent="0.2">
      <c r="B337" s="5"/>
      <c r="C337" s="73"/>
      <c r="D337" s="7"/>
      <c r="E337" s="3"/>
      <c r="F337" s="3"/>
      <c r="G337" s="3"/>
      <c r="H337" s="58"/>
      <c r="I337" s="58"/>
    </row>
    <row r="338" spans="2:9" ht="12.75" customHeight="1" x14ac:dyDescent="0.2">
      <c r="B338" s="5"/>
      <c r="C338" s="73"/>
      <c r="D338" s="1" t="s">
        <v>127</v>
      </c>
      <c r="E338" s="6">
        <f>E336+E327+E321</f>
        <v>26</v>
      </c>
      <c r="F338" s="3"/>
      <c r="G338" s="6">
        <f>G336+G327+G321</f>
        <v>0</v>
      </c>
      <c r="H338" s="58"/>
      <c r="I338" s="6">
        <f>I336+I327+I321</f>
        <v>0</v>
      </c>
    </row>
    <row r="339" spans="2:9" ht="12.75" customHeight="1" x14ac:dyDescent="0.2">
      <c r="B339" s="5"/>
      <c r="C339" s="73"/>
      <c r="D339" s="1"/>
      <c r="E339" s="2"/>
      <c r="F339" s="2"/>
      <c r="G339" s="2"/>
      <c r="H339" s="58"/>
      <c r="I339" s="58"/>
    </row>
    <row r="340" spans="2:9" ht="12.75" customHeight="1" x14ac:dyDescent="0.2">
      <c r="B340" s="5"/>
      <c r="C340" s="73"/>
      <c r="D340" s="1" t="s">
        <v>0</v>
      </c>
      <c r="E340" s="6">
        <f>E338+E302+E206</f>
        <v>333</v>
      </c>
      <c r="F340" s="3"/>
      <c r="G340" s="6">
        <f>G338+G302+G206</f>
        <v>0</v>
      </c>
      <c r="H340" s="58"/>
      <c r="I340" s="6">
        <f>I338+I302+I206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0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763C8-B259-41B3-93A8-A02E26F6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642B9-63F9-4D60-AB42-48B294D3512E}">
  <ds:schemaRefs>
    <ds:schemaRef ds:uri="7c889e11-2f3c-4070-9ad9-cc7ef75586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8BA060-2350-4DD9-991C-16DA24721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SAUT 2026-27 Form A </vt:lpstr>
      <vt:lpstr>SAUT Vacancies</vt:lpstr>
      <vt:lpstr>'SAUT 2026-27 Form A '!Print_Area</vt:lpstr>
      <vt:lpstr>'SAUT Vacancies'!Print_Area</vt:lpstr>
      <vt:lpstr>'SAUT 2026-27 Form A '!Print_Titles</vt:lpstr>
      <vt:lpstr>'SAUT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SAUT 2015-17</dc:title>
  <dc:creator>CharletteM</dc:creator>
  <cp:lastModifiedBy>Chandra Robinson (ADHE)</cp:lastModifiedBy>
  <cp:lastPrinted>2024-10-02T18:51:38Z</cp:lastPrinted>
  <dcterms:created xsi:type="dcterms:W3CDTF">2011-09-01T22:57:05Z</dcterms:created>
  <dcterms:modified xsi:type="dcterms:W3CDTF">2025-09-18T14:49:14Z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